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08" windowWidth="15576" windowHeight="1104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таб.3'!$D$2:$D$245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таб.4'!$6:$8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таб.4'!$A$1:$AQ$31</definedName>
    <definedName name="_xlnm.Print_Area" localSheetId="5">'пояснения таб. 5'!$A$1:$C$27</definedName>
    <definedName name="_xlnm.Print_Area" localSheetId="3">'Финансирование таб.3'!$A$1:$BB$227</definedName>
  </definedNames>
  <calcPr calcId="125725"/>
</workbook>
</file>

<file path=xl/calcChain.xml><?xml version="1.0" encoding="utf-8"?>
<calcChain xmlns="http://schemas.openxmlformats.org/spreadsheetml/2006/main">
  <c r="E203" i="13"/>
  <c r="E90"/>
  <c r="AY206"/>
  <c r="O213"/>
  <c r="F203"/>
  <c r="AJ198"/>
  <c r="AJ191"/>
  <c r="AY168"/>
  <c r="AH206" l="1"/>
  <c r="AH181"/>
  <c r="W213"/>
  <c r="T213"/>
  <c r="Z213"/>
  <c r="AO213" l="1"/>
  <c r="AO206"/>
  <c r="AO210"/>
  <c r="AJ206"/>
  <c r="AO205"/>
  <c r="AJ205"/>
  <c r="AH205"/>
  <c r="AE206"/>
  <c r="AH210"/>
  <c r="AH212"/>
  <c r="AH166"/>
  <c r="AH180"/>
  <c r="AH172"/>
  <c r="AJ181"/>
  <c r="F162"/>
  <c r="AH160"/>
  <c r="AE160"/>
  <c r="AJ62"/>
  <c r="AE62"/>
  <c r="AH62"/>
  <c r="AH213" s="1"/>
  <c r="X90"/>
  <c r="AC90"/>
  <c r="AH89"/>
  <c r="F76"/>
  <c r="E76"/>
  <c r="AH73"/>
  <c r="AH90" s="1"/>
  <c r="AJ61"/>
  <c r="AI51"/>
  <c r="AH27" l="1"/>
  <c r="AH12"/>
  <c r="AJ90"/>
  <c r="AJ213"/>
  <c r="AE90"/>
  <c r="AE213"/>
  <c r="AH87"/>
  <c r="AO36"/>
  <c r="AO43"/>
  <c r="AH146"/>
  <c r="AE146"/>
  <c r="AO90"/>
  <c r="E83"/>
  <c r="M80"/>
  <c r="F83"/>
  <c r="AU80"/>
  <c r="AT80"/>
  <c r="AR80"/>
  <c r="AO80"/>
  <c r="AM80"/>
  <c r="AJ80"/>
  <c r="AH80"/>
  <c r="AC80"/>
  <c r="Z80"/>
  <c r="Y80"/>
  <c r="X80"/>
  <c r="W80"/>
  <c r="V80"/>
  <c r="U80"/>
  <c r="T80"/>
  <c r="S80"/>
  <c r="R80"/>
  <c r="Q80"/>
  <c r="P80"/>
  <c r="O80"/>
  <c r="N80"/>
  <c r="L80"/>
  <c r="K80"/>
  <c r="J80"/>
  <c r="I80"/>
  <c r="H80"/>
  <c r="F80"/>
  <c r="J87"/>
  <c r="P87"/>
  <c r="Y87"/>
  <c r="U89"/>
  <c r="W89"/>
  <c r="X89"/>
  <c r="X87" s="1"/>
  <c r="Z89"/>
  <c r="AC89"/>
  <c r="AE89"/>
  <c r="AE12" s="1"/>
  <c r="AJ89"/>
  <c r="H90"/>
  <c r="H87" s="1"/>
  <c r="I90"/>
  <c r="I87" s="1"/>
  <c r="K90"/>
  <c r="K87" s="1"/>
  <c r="L90"/>
  <c r="L87" s="1"/>
  <c r="Q90"/>
  <c r="Q87" s="1"/>
  <c r="R90"/>
  <c r="R87" s="1"/>
  <c r="T90"/>
  <c r="T87" s="1"/>
  <c r="U90"/>
  <c r="U87" s="1"/>
  <c r="V90"/>
  <c r="V87" s="1"/>
  <c r="W90"/>
  <c r="W87" s="1"/>
  <c r="AC87"/>
  <c r="AE87"/>
  <c r="AJ87"/>
  <c r="AM90"/>
  <c r="AM87" s="1"/>
  <c r="AR90"/>
  <c r="AR87" s="1"/>
  <c r="AT90"/>
  <c r="AT87" s="1"/>
  <c r="AU90"/>
  <c r="AU87" s="1"/>
  <c r="AY90"/>
  <c r="AY87" s="1"/>
  <c r="AZ90"/>
  <c r="AO180"/>
  <c r="AE181"/>
  <c r="Z181"/>
  <c r="AC181"/>
  <c r="Z205"/>
  <c r="AC205"/>
  <c r="AC206"/>
  <c r="AC212"/>
  <c r="AC213"/>
  <c r="AC160"/>
  <c r="AC180"/>
  <c r="AJ172"/>
  <c r="AO172"/>
  <c r="AE172"/>
  <c r="X172"/>
  <c r="W172"/>
  <c r="Z172"/>
  <c r="AC172"/>
  <c r="AD166"/>
  <c r="AC166"/>
  <c r="X160"/>
  <c r="W160"/>
  <c r="AJ160"/>
  <c r="E149"/>
  <c r="AC12"/>
  <c r="F61"/>
  <c r="F62"/>
  <c r="M87" l="1"/>
  <c r="M90" s="1"/>
  <c r="E89"/>
  <c r="AO87"/>
  <c r="E80"/>
  <c r="G83"/>
  <c r="G80" s="1"/>
  <c r="AE80"/>
  <c r="S90"/>
  <c r="S87" s="1"/>
  <c r="F89"/>
  <c r="AC27"/>
  <c r="Z54"/>
  <c r="W73"/>
  <c r="AC59"/>
  <c r="Z206" l="1"/>
  <c r="Z90"/>
  <c r="Z87" s="1"/>
  <c r="R206"/>
  <c r="O206"/>
  <c r="L206"/>
  <c r="I206"/>
  <c r="X206"/>
  <c r="U206"/>
  <c r="N206"/>
  <c r="X205"/>
  <c r="F205" s="1"/>
  <c r="X213"/>
  <c r="Q213"/>
  <c r="K213"/>
  <c r="H213"/>
  <c r="E39"/>
  <c r="E54"/>
  <c r="E62"/>
  <c r="E73"/>
  <c r="F54" l="1"/>
  <c r="U210"/>
  <c r="T210"/>
  <c r="AJ212"/>
  <c r="AJ210" s="1"/>
  <c r="AE212"/>
  <c r="AE210" s="1"/>
  <c r="Z212"/>
  <c r="Z210" s="1"/>
  <c r="X212"/>
  <c r="F212" s="1"/>
  <c r="W212"/>
  <c r="W210" s="1"/>
  <c r="X180"/>
  <c r="X181"/>
  <c r="U181"/>
  <c r="F173"/>
  <c r="F172" s="1"/>
  <c r="W139"/>
  <c r="E142"/>
  <c r="F142"/>
  <c r="G142" s="1"/>
  <c r="X139"/>
  <c r="X210" l="1"/>
  <c r="E212"/>
  <c r="F73"/>
  <c r="Y36"/>
  <c r="Y43"/>
  <c r="AE43"/>
  <c r="X73"/>
  <c r="X59"/>
  <c r="W59"/>
  <c r="X12" l="1"/>
  <c r="X27" s="1"/>
  <c r="F59"/>
  <c r="R181"/>
  <c r="T206"/>
  <c r="F128"/>
  <c r="Z180"/>
  <c r="G139"/>
  <c r="U51"/>
  <c r="W206"/>
  <c r="Q206"/>
  <c r="H206"/>
  <c r="R166"/>
  <c r="W146"/>
  <c r="Z160"/>
  <c r="AE59"/>
  <c r="T181"/>
  <c r="T146"/>
  <c r="Z27" l="1"/>
  <c r="Z12"/>
  <c r="O198"/>
  <c r="O181"/>
  <c r="N198"/>
  <c r="Q198"/>
  <c r="O166" l="1"/>
  <c r="E139"/>
  <c r="N46"/>
  <c r="O46"/>
  <c r="O90" s="1"/>
  <c r="O125"/>
  <c r="N125"/>
  <c r="E46"/>
  <c r="M43"/>
  <c r="L43"/>
  <c r="L181"/>
  <c r="L198"/>
  <c r="AJ180"/>
  <c r="F168"/>
  <c r="F166" s="1"/>
  <c r="M166"/>
  <c r="L166"/>
  <c r="E128"/>
  <c r="K206"/>
  <c r="AD10"/>
  <c r="AE205"/>
  <c r="AT206"/>
  <c r="W205"/>
  <c r="E205" s="1"/>
  <c r="L213"/>
  <c r="I213"/>
  <c r="S217"/>
  <c r="V217"/>
  <c r="M217"/>
  <c r="M210"/>
  <c r="Z220"/>
  <c r="Z217" s="1"/>
  <c r="X217"/>
  <c r="W217"/>
  <c r="U220"/>
  <c r="U217" s="1"/>
  <c r="T220"/>
  <c r="R220"/>
  <c r="R217" s="1"/>
  <c r="AM217"/>
  <c r="AM220" s="1"/>
  <c r="AJ217"/>
  <c r="AJ220" s="1"/>
  <c r="AC217"/>
  <c r="Q217"/>
  <c r="O217"/>
  <c r="N217"/>
  <c r="L217"/>
  <c r="H217"/>
  <c r="W180"/>
  <c r="W12" s="1"/>
  <c r="W27" s="1"/>
  <c r="AE180"/>
  <c r="AE27" s="1"/>
  <c r="E173"/>
  <c r="G173" s="1"/>
  <c r="G172" s="1"/>
  <c r="F180"/>
  <c r="AT181"/>
  <c r="AO181"/>
  <c r="W181"/>
  <c r="Q181"/>
  <c r="Q13" s="1"/>
  <c r="N181"/>
  <c r="K181"/>
  <c r="H181"/>
  <c r="Y172"/>
  <c r="F174"/>
  <c r="AY172"/>
  <c r="AT172"/>
  <c r="T172"/>
  <c r="Q172"/>
  <c r="N172"/>
  <c r="K172"/>
  <c r="H172"/>
  <c r="AT166"/>
  <c r="AO166"/>
  <c r="AJ166"/>
  <c r="AE166"/>
  <c r="Z166"/>
  <c r="Q166"/>
  <c r="N166"/>
  <c r="K166"/>
  <c r="H166"/>
  <c r="Y168"/>
  <c r="Y166" s="1"/>
  <c r="E168"/>
  <c r="E166" s="1"/>
  <c r="X166"/>
  <c r="W166"/>
  <c r="T166"/>
  <c r="AT154"/>
  <c r="Q146"/>
  <c r="AX118"/>
  <c r="E61"/>
  <c r="G61" s="1"/>
  <c r="P51"/>
  <c r="V51"/>
  <c r="S51"/>
  <c r="AY217"/>
  <c r="K43"/>
  <c r="AJ59"/>
  <c r="AU206"/>
  <c r="AU118"/>
  <c r="AU198"/>
  <c r="AU188"/>
  <c r="AY213"/>
  <c r="AR206"/>
  <c r="AR198"/>
  <c r="AT198"/>
  <c r="AR188"/>
  <c r="AY146"/>
  <c r="AJ146"/>
  <c r="F39"/>
  <c r="AM206"/>
  <c r="AM210"/>
  <c r="AM213" s="1"/>
  <c r="AM198"/>
  <c r="AJ195"/>
  <c r="AN188"/>
  <c r="AM188"/>
  <c r="F154"/>
  <c r="AN146"/>
  <c r="AM146"/>
  <c r="F114"/>
  <c r="AM111"/>
  <c r="AM36"/>
  <c r="AJ36"/>
  <c r="F206"/>
  <c r="AH198"/>
  <c r="AH28" s="1"/>
  <c r="AH188"/>
  <c r="AT73"/>
  <c r="AH51"/>
  <c r="AC198"/>
  <c r="AD188"/>
  <c r="AC188"/>
  <c r="AY160"/>
  <c r="S195"/>
  <c r="V195"/>
  <c r="Y195"/>
  <c r="Y188"/>
  <c r="X188"/>
  <c r="X198"/>
  <c r="F12" l="1"/>
  <c r="F27" s="1"/>
  <c r="E206"/>
  <c r="O87"/>
  <c r="F90"/>
  <c r="N213"/>
  <c r="E213" s="1"/>
  <c r="N90"/>
  <c r="AY181"/>
  <c r="N43"/>
  <c r="T217"/>
  <c r="E220"/>
  <c r="E217" s="1"/>
  <c r="O43"/>
  <c r="F46"/>
  <c r="AJ12"/>
  <c r="E181"/>
  <c r="E180"/>
  <c r="G180" s="1"/>
  <c r="AJ13"/>
  <c r="E59"/>
  <c r="AJ27"/>
  <c r="L13"/>
  <c r="W178"/>
  <c r="AY166"/>
  <c r="AE178"/>
  <c r="K217"/>
  <c r="E172"/>
  <c r="F220"/>
  <c r="F217" s="1"/>
  <c r="G168"/>
  <c r="G166" s="1"/>
  <c r="AN206"/>
  <c r="AN203" s="1"/>
  <c r="F160"/>
  <c r="Y160"/>
  <c r="V191"/>
  <c r="V188" s="1"/>
  <c r="U188"/>
  <c r="F121"/>
  <c r="F100"/>
  <c r="U43"/>
  <c r="U198"/>
  <c r="R198"/>
  <c r="S188"/>
  <c r="R188"/>
  <c r="N87" l="1"/>
  <c r="E87"/>
  <c r="F87"/>
  <c r="G90"/>
  <c r="G87" s="1"/>
  <c r="E210"/>
  <c r="N210"/>
  <c r="G217"/>
  <c r="G220" s="1"/>
  <c r="O210"/>
  <c r="Y181"/>
  <c r="Y178" s="1"/>
  <c r="U28"/>
  <c r="U13"/>
  <c r="X28"/>
  <c r="X25" s="1"/>
  <c r="X13"/>
  <c r="X10" s="1"/>
  <c r="V97"/>
  <c r="V59"/>
  <c r="U59"/>
  <c r="AY154"/>
  <c r="AY73"/>
  <c r="AO73"/>
  <c r="AM73"/>
  <c r="AJ73"/>
  <c r="AE73"/>
  <c r="Z73"/>
  <c r="Q73"/>
  <c r="Q66"/>
  <c r="Z66"/>
  <c r="AE66"/>
  <c r="AJ66"/>
  <c r="AM66"/>
  <c r="AO66"/>
  <c r="AY66"/>
  <c r="E69"/>
  <c r="E66" s="1"/>
  <c r="R213"/>
  <c r="R210" s="1"/>
  <c r="S36"/>
  <c r="T43"/>
  <c r="R36"/>
  <c r="T59"/>
  <c r="S121"/>
  <c r="S118" s="1"/>
  <c r="S125"/>
  <c r="R125"/>
  <c r="R51"/>
  <c r="E191"/>
  <c r="O203"/>
  <c r="P191"/>
  <c r="P188" s="1"/>
  <c r="O188"/>
  <c r="P181"/>
  <c r="O139"/>
  <c r="N139"/>
  <c r="P118"/>
  <c r="O118"/>
  <c r="E100"/>
  <c r="U97"/>
  <c r="O51"/>
  <c r="M118"/>
  <c r="J118"/>
  <c r="N97"/>
  <c r="T51"/>
  <c r="Q51"/>
  <c r="N51"/>
  <c r="J51"/>
  <c r="H51"/>
  <c r="M54"/>
  <c r="M51" s="1"/>
  <c r="M36"/>
  <c r="I203"/>
  <c r="L188"/>
  <c r="L210"/>
  <c r="K210"/>
  <c r="L51"/>
  <c r="Q36"/>
  <c r="L36"/>
  <c r="K36"/>
  <c r="E36"/>
  <c r="H198"/>
  <c r="H13" s="1"/>
  <c r="I51"/>
  <c r="I198"/>
  <c r="I195" s="1"/>
  <c r="I181"/>
  <c r="I188"/>
  <c r="I118"/>
  <c r="T36"/>
  <c r="U36"/>
  <c r="N36"/>
  <c r="O36"/>
  <c r="W36"/>
  <c r="X36"/>
  <c r="Z36"/>
  <c r="AC36"/>
  <c r="AE36"/>
  <c r="AY36"/>
  <c r="F213" l="1"/>
  <c r="F210" s="1"/>
  <c r="H28"/>
  <c r="O13"/>
  <c r="P178"/>
  <c r="O28"/>
  <c r="O25" s="1"/>
  <c r="R13"/>
  <c r="R28" s="1"/>
  <c r="I13"/>
  <c r="I10" s="1"/>
  <c r="I28"/>
  <c r="I25" s="1"/>
  <c r="F191"/>
  <c r="G191" s="1"/>
  <c r="G188" s="1"/>
  <c r="P198"/>
  <c r="P195" s="1"/>
  <c r="G39"/>
  <c r="G36" s="1"/>
  <c r="I178"/>
  <c r="F36"/>
  <c r="Q43"/>
  <c r="W43"/>
  <c r="X43"/>
  <c r="Z43"/>
  <c r="E43"/>
  <c r="F43"/>
  <c r="K51"/>
  <c r="W51"/>
  <c r="X51"/>
  <c r="Y51"/>
  <c r="Z51"/>
  <c r="AC51"/>
  <c r="AE51"/>
  <c r="AJ51"/>
  <c r="AM51"/>
  <c r="AO51"/>
  <c r="AR51"/>
  <c r="AT51"/>
  <c r="AU51"/>
  <c r="F51"/>
  <c r="AY203"/>
  <c r="AT203"/>
  <c r="AO203"/>
  <c r="AE203"/>
  <c r="Z203"/>
  <c r="W203"/>
  <c r="T203"/>
  <c r="P206"/>
  <c r="P203" s="1"/>
  <c r="K203"/>
  <c r="H203"/>
  <c r="J203" s="1"/>
  <c r="J206" s="1"/>
  <c r="AO188"/>
  <c r="AJ188"/>
  <c r="AE188"/>
  <c r="Z188"/>
  <c r="W188"/>
  <c r="T188"/>
  <c r="Q188"/>
  <c r="N188"/>
  <c r="K188"/>
  <c r="M188" s="1"/>
  <c r="M191" s="1"/>
  <c r="H188"/>
  <c r="J188" s="1"/>
  <c r="J191" s="1"/>
  <c r="H195"/>
  <c r="J195" s="1"/>
  <c r="J198" s="1"/>
  <c r="AY198"/>
  <c r="AY195" s="1"/>
  <c r="AO198"/>
  <c r="AO195" s="1"/>
  <c r="AE198"/>
  <c r="Z198"/>
  <c r="W198"/>
  <c r="T198"/>
  <c r="K198"/>
  <c r="K13" s="1"/>
  <c r="K10" s="1"/>
  <c r="E188"/>
  <c r="F200"/>
  <c r="E200"/>
  <c r="E199"/>
  <c r="F197"/>
  <c r="E197"/>
  <c r="E12" s="1"/>
  <c r="O195"/>
  <c r="AY188"/>
  <c r="AT188"/>
  <c r="U203"/>
  <c r="X203"/>
  <c r="AC203"/>
  <c r="AH203"/>
  <c r="AM203"/>
  <c r="H210"/>
  <c r="AC210"/>
  <c r="AY210"/>
  <c r="Q210"/>
  <c r="AT13"/>
  <c r="T178"/>
  <c r="S181"/>
  <c r="S178" s="1"/>
  <c r="AZ181"/>
  <c r="AZ198" s="1"/>
  <c r="AU181"/>
  <c r="AU195" s="1"/>
  <c r="AR181"/>
  <c r="AM181"/>
  <c r="AC195"/>
  <c r="X195"/>
  <c r="U195"/>
  <c r="Q125"/>
  <c r="AO139"/>
  <c r="E114"/>
  <c r="E111" s="1"/>
  <c r="AR111"/>
  <c r="K97"/>
  <c r="F111"/>
  <c r="AU111"/>
  <c r="AT111"/>
  <c r="AR12"/>
  <c r="AO12"/>
  <c r="AR139"/>
  <c r="AR118"/>
  <c r="G62"/>
  <c r="G59" s="1"/>
  <c r="AJ104"/>
  <c r="AM104"/>
  <c r="E107"/>
  <c r="E104" s="1"/>
  <c r="F107"/>
  <c r="F104" s="1"/>
  <c r="AE13" l="1"/>
  <c r="AE10" s="1"/>
  <c r="AE28"/>
  <c r="Z28"/>
  <c r="Z25" s="1"/>
  <c r="Z13"/>
  <c r="Z10" s="1"/>
  <c r="E27"/>
  <c r="W28"/>
  <c r="W13"/>
  <c r="W10" s="1"/>
  <c r="T195"/>
  <c r="T13"/>
  <c r="N195"/>
  <c r="N13"/>
  <c r="P13" s="1"/>
  <c r="P10" s="1"/>
  <c r="M206"/>
  <c r="M203" s="1"/>
  <c r="AC13"/>
  <c r="AC28"/>
  <c r="AC25" s="1"/>
  <c r="AM195"/>
  <c r="AN181"/>
  <c r="AN178" s="1"/>
  <c r="AU203"/>
  <c r="F181"/>
  <c r="AR203"/>
  <c r="AH195"/>
  <c r="AH13" s="1"/>
  <c r="AH10" s="1"/>
  <c r="W195"/>
  <c r="AT28"/>
  <c r="AJ28"/>
  <c r="F188"/>
  <c r="L203"/>
  <c r="H178"/>
  <c r="AE25"/>
  <c r="L28"/>
  <c r="L25" s="1"/>
  <c r="AY13"/>
  <c r="AY28"/>
  <c r="K28"/>
  <c r="AO28"/>
  <c r="AO25" s="1"/>
  <c r="J28"/>
  <c r="J25" s="1"/>
  <c r="T28"/>
  <c r="N28"/>
  <c r="P28" s="1"/>
  <c r="P25" s="1"/>
  <c r="Q195"/>
  <c r="Q28"/>
  <c r="S28" s="1"/>
  <c r="S25" s="1"/>
  <c r="N203"/>
  <c r="G54"/>
  <c r="G51" s="1"/>
  <c r="G46"/>
  <c r="G43" s="1"/>
  <c r="E51"/>
  <c r="Z195"/>
  <c r="AO13"/>
  <c r="AT195"/>
  <c r="AJ203"/>
  <c r="Q203"/>
  <c r="AE195"/>
  <c r="E198"/>
  <c r="E13" s="1"/>
  <c r="E10" s="1"/>
  <c r="K195"/>
  <c r="Q178"/>
  <c r="M181"/>
  <c r="M178" s="1"/>
  <c r="AU178"/>
  <c r="AY59"/>
  <c r="AO59"/>
  <c r="AM59"/>
  <c r="Z59"/>
  <c r="Q59"/>
  <c r="Y13" l="1"/>
  <c r="Y10" s="1"/>
  <c r="Y28"/>
  <c r="Y25" s="1"/>
  <c r="W25"/>
  <c r="E28"/>
  <c r="G210"/>
  <c r="G213" s="1"/>
  <c r="R203"/>
  <c r="S206"/>
  <c r="S203" s="1"/>
  <c r="AJ25"/>
  <c r="AR195"/>
  <c r="F198"/>
  <c r="F13" s="1"/>
  <c r="F10" s="1"/>
  <c r="V28"/>
  <c r="V25" s="1"/>
  <c r="M28"/>
  <c r="M25" s="1"/>
  <c r="H25"/>
  <c r="E195"/>
  <c r="N25"/>
  <c r="R195"/>
  <c r="L195"/>
  <c r="M195" s="1"/>
  <c r="M198" s="1"/>
  <c r="AM12"/>
  <c r="E182"/>
  <c r="AY178"/>
  <c r="AO178"/>
  <c r="AO111"/>
  <c r="F139"/>
  <c r="AH25"/>
  <c r="AR178"/>
  <c r="AM13" l="1"/>
  <c r="AN13" s="1"/>
  <c r="F195"/>
  <c r="G206"/>
  <c r="G203" s="1"/>
  <c r="G195"/>
  <c r="AT12"/>
  <c r="AT178"/>
  <c r="AH178"/>
  <c r="AM178"/>
  <c r="AJ178"/>
  <c r="AM10" l="1"/>
  <c r="AH118"/>
  <c r="AJ10"/>
  <c r="F97"/>
  <c r="AC118"/>
  <c r="U178"/>
  <c r="AC97"/>
  <c r="Z97"/>
  <c r="F149"/>
  <c r="AY118"/>
  <c r="AT118"/>
  <c r="AO118"/>
  <c r="AJ118"/>
  <c r="Z118"/>
  <c r="X118"/>
  <c r="W118"/>
  <c r="U118"/>
  <c r="Y97"/>
  <c r="X97"/>
  <c r="F125"/>
  <c r="X125"/>
  <c r="AC10" l="1"/>
  <c r="F183"/>
  <c r="F178" s="1"/>
  <c r="X178"/>
  <c r="W97"/>
  <c r="R178"/>
  <c r="G128"/>
  <c r="G125" s="1"/>
  <c r="G100"/>
  <c r="G97" s="1"/>
  <c r="G149"/>
  <c r="G146" s="1"/>
  <c r="T97"/>
  <c r="W125"/>
  <c r="F118"/>
  <c r="R118"/>
  <c r="O178" l="1"/>
  <c r="AZ28" l="1"/>
  <c r="AT10"/>
  <c r="U25"/>
  <c r="AR13" l="1"/>
  <c r="AR10" s="1"/>
  <c r="AR28"/>
  <c r="AR25" s="1"/>
  <c r="AU28"/>
  <c r="AU25" s="1"/>
  <c r="AU13"/>
  <c r="AU10" s="1"/>
  <c r="R25"/>
  <c r="AC178"/>
  <c r="AZ13"/>
  <c r="AZ25" s="1"/>
  <c r="O10"/>
  <c r="R10" l="1"/>
  <c r="AM28"/>
  <c r="S13"/>
  <c r="S10" s="1"/>
  <c r="V13"/>
  <c r="V10" s="1"/>
  <c r="U10"/>
  <c r="L10"/>
  <c r="L118"/>
  <c r="H10"/>
  <c r="E156"/>
  <c r="E154" s="1"/>
  <c r="AY153"/>
  <c r="E121"/>
  <c r="E118" s="1"/>
  <c r="E183"/>
  <c r="E178" s="1"/>
  <c r="K178"/>
  <c r="E135"/>
  <c r="E125"/>
  <c r="K118"/>
  <c r="H118"/>
  <c r="E97"/>
  <c r="G13" l="1"/>
  <c r="AM25"/>
  <c r="AN28"/>
  <c r="AN25" s="1"/>
  <c r="E132"/>
  <c r="G135"/>
  <c r="G132" s="1"/>
  <c r="F28"/>
  <c r="F25" s="1"/>
  <c r="E15"/>
  <c r="E25" s="1"/>
  <c r="Z178"/>
  <c r="G121"/>
  <c r="G118" s="1"/>
  <c r="L178"/>
  <c r="K25"/>
  <c r="T25"/>
  <c r="T10"/>
  <c r="AY10"/>
  <c r="AT25"/>
  <c r="N178"/>
  <c r="AT153"/>
  <c r="Q97"/>
  <c r="AJ111"/>
  <c r="AE118"/>
  <c r="T118"/>
  <c r="Q118"/>
  <c r="N118"/>
  <c r="F153"/>
  <c r="E153"/>
  <c r="F146"/>
  <c r="E146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G10" i="13" l="1"/>
  <c r="E162"/>
  <c r="G28"/>
  <c r="N10"/>
  <c r="G181"/>
  <c r="G178" s="1"/>
  <c r="Q25"/>
  <c r="AY25"/>
  <c r="M10"/>
  <c r="Q10"/>
  <c r="AO10"/>
  <c r="C14" i="8"/>
  <c r="D14" s="1"/>
  <c r="C19"/>
  <c r="D19" s="1"/>
  <c r="C24"/>
  <c r="D5"/>
  <c r="G162" i="13" l="1"/>
  <c r="G160" s="1"/>
  <c r="E160"/>
  <c r="G25"/>
  <c r="D24" i="8"/>
</calcChain>
</file>

<file path=xl/comments1.xml><?xml version="1.0" encoding="utf-8"?>
<comments xmlns="http://schemas.openxmlformats.org/spreadsheetml/2006/main">
  <authors>
    <author>Горшенко Алена Олеговна</author>
  </authors>
  <commentList>
    <comment ref="E7" authorId="0">
      <text>
        <r>
          <rPr>
            <b/>
            <sz val="9"/>
            <color indexed="81"/>
            <rFont val="Tahoma"/>
            <charset val="1"/>
          </rPr>
          <t>Горшенко Алена Олеговна:</t>
        </r>
        <r>
          <rPr>
            <sz val="9"/>
            <color indexed="81"/>
            <rFont val="Tahoma"/>
            <charset val="1"/>
          </rPr>
          <t xml:space="preserve">
2017 год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Горшенко Алена Олеговна:</t>
        </r>
        <r>
          <rPr>
            <sz val="9"/>
            <color indexed="81"/>
            <rFont val="Tahoma"/>
            <charset val="1"/>
          </rPr>
          <t xml:space="preserve">
63 277,4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Горшенко Алена Олеговна:</t>
        </r>
        <r>
          <rPr>
            <sz val="9"/>
            <color indexed="81"/>
            <rFont val="Tahoma"/>
            <family val="2"/>
            <charset val="204"/>
          </rPr>
          <t xml:space="preserve">
63 277,4</t>
        </r>
      </text>
    </comment>
    <comment ref="E178" authorId="0">
      <text>
        <r>
          <rPr>
            <b/>
            <sz val="9"/>
            <color indexed="81"/>
            <rFont val="Tahoma"/>
            <family val="2"/>
            <charset val="204"/>
          </rPr>
          <t>Горшенко Алена Олеговна:</t>
        </r>
        <r>
          <rPr>
            <sz val="9"/>
            <color indexed="81"/>
            <rFont val="Tahoma"/>
            <family val="2"/>
            <charset val="204"/>
          </rPr>
          <t xml:space="preserve">
4 183,5</t>
        </r>
      </text>
    </comment>
    <comment ref="E181" authorId="0">
      <text>
        <r>
          <rPr>
            <b/>
            <sz val="9"/>
            <color indexed="81"/>
            <rFont val="Tahoma"/>
            <family val="2"/>
            <charset val="204"/>
          </rPr>
          <t>Горшенко Алена Олеговна:</t>
        </r>
        <r>
          <rPr>
            <sz val="9"/>
            <color indexed="81"/>
            <rFont val="Tahoma"/>
            <family val="2"/>
            <charset val="204"/>
          </rPr>
          <t xml:space="preserve">
1 264,1</t>
        </r>
      </text>
    </comment>
    <comment ref="E188" authorId="0">
      <text>
        <r>
          <rPr>
            <b/>
            <sz val="9"/>
            <color indexed="81"/>
            <rFont val="Tahoma"/>
            <family val="2"/>
            <charset val="204"/>
          </rPr>
          <t>Горшенко Алена Олеговна:</t>
        </r>
        <r>
          <rPr>
            <sz val="9"/>
            <color indexed="81"/>
            <rFont val="Tahoma"/>
            <family val="2"/>
            <charset val="204"/>
          </rPr>
          <t xml:space="preserve">
26 551,7</t>
        </r>
      </text>
    </comment>
    <comment ref="E191" authorId="0">
      <text>
        <r>
          <rPr>
            <b/>
            <sz val="9"/>
            <color indexed="81"/>
            <rFont val="Tahoma"/>
            <family val="2"/>
            <charset val="204"/>
          </rPr>
          <t>Горшенко Алена Олеговна:</t>
        </r>
        <r>
          <rPr>
            <sz val="9"/>
            <color indexed="81"/>
            <rFont val="Tahoma"/>
            <family val="2"/>
            <charset val="204"/>
          </rPr>
          <t xml:space="preserve">
26 551,7</t>
        </r>
      </text>
    </comment>
    <comment ref="F203" authorId="0">
      <text>
        <r>
          <rPr>
            <b/>
            <sz val="9"/>
            <color indexed="81"/>
            <rFont val="Tahoma"/>
            <family val="2"/>
            <charset val="204"/>
          </rPr>
          <t>Горшенко Алена Олеговна:</t>
        </r>
        <r>
          <rPr>
            <sz val="9"/>
            <color indexed="81"/>
            <rFont val="Tahoma"/>
            <family val="2"/>
            <charset val="204"/>
          </rPr>
          <t xml:space="preserve">
19 164,0</t>
        </r>
      </text>
    </comment>
    <comment ref="E206" authorId="0">
      <text>
        <r>
          <rPr>
            <b/>
            <sz val="9"/>
            <color indexed="81"/>
            <rFont val="Tahoma"/>
            <family val="2"/>
            <charset val="204"/>
          </rPr>
          <t>Горшенко Алена Олеговна:</t>
        </r>
        <r>
          <rPr>
            <sz val="9"/>
            <color indexed="81"/>
            <rFont val="Tahoma"/>
            <family val="2"/>
            <charset val="204"/>
          </rPr>
          <t xml:space="preserve">
29 536,3</t>
        </r>
      </text>
    </comment>
    <comment ref="F213" authorId="0">
      <text>
        <r>
          <rPr>
            <b/>
            <sz val="9"/>
            <color indexed="81"/>
            <rFont val="Tahoma"/>
            <family val="2"/>
            <charset val="204"/>
          </rPr>
          <t>Горшенко Алена Олеговна:</t>
        </r>
        <r>
          <rPr>
            <sz val="9"/>
            <color indexed="81"/>
            <rFont val="Tahoma"/>
            <family val="2"/>
            <charset val="204"/>
          </rPr>
          <t xml:space="preserve">
5 672,3</t>
        </r>
      </text>
    </comment>
  </commentList>
</comments>
</file>

<file path=xl/sharedStrings.xml><?xml version="1.0" encoding="utf-8"?>
<sst xmlns="http://schemas.openxmlformats.org/spreadsheetml/2006/main" count="919" uniqueCount="375">
  <si>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</si>
  <si>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</si>
  <si>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</si>
  <si>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</si>
  <si>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</si>
  <si>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</si>
  <si>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</si>
  <si>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</si>
  <si>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</si>
  <si>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</si>
  <si>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</si>
  <si>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</si>
  <si>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</si>
  <si>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</si>
  <si>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</si>
  <si>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</si>
  <si>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</si>
  <si>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</si>
  <si>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</si>
  <si>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</si>
  <si>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</si>
  <si>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</si>
  <si>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</si>
  <si>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</si>
  <si>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</si>
  <si>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</si>
  <si>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</si>
  <si>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</si>
  <si>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</si>
  <si>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</si>
  <si>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</si>
  <si>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</si>
  <si>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</si>
  <si>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</si>
  <si>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</si>
  <si>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</si>
  <si>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</si>
  <si>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</si>
  <si>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</si>
  <si>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</si>
  <si>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</si>
  <si>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</si>
  <si>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</si>
  <si>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</si>
  <si>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</si>
  <si>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</si>
  <si>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</si>
  <si>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</si>
  <si>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</si>
  <si>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</si>
  <si>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</si>
  <si>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</si>
  <si>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</si>
  <si>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</si>
  <si>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</si>
  <si>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</si>
  <si>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</si>
  <si>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</si>
  <si>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</si>
  <si>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</si>
  <si>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</si>
  <si>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</si>
  <si>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</si>
  <si>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</si>
  <si>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</si>
  <si>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</si>
  <si>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</si>
  <si>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</si>
  <si>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</si>
  <si>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</si>
  <si>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</si>
  <si>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</si>
  <si>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</si>
  <si>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</si>
  <si>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</si>
  <si>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</si>
  <si>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</si>
  <si>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</si>
  <si>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</si>
  <si>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</si>
  <si>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</si>
  <si>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</si>
  <si>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</si>
  <si>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</si>
  <si>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</si>
  <si>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</si>
  <si>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</si>
  <si>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</si>
  <si>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</si>
  <si>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</si>
  <si>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</si>
  <si>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</si>
  <si>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</si>
  <si>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</si>
  <si>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</si>
  <si>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</si>
  <si>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</si>
  <si>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</si>
  <si>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</si>
  <si>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</si>
  <si>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</si>
  <si>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</si>
  <si>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</si>
  <si>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</si>
  <si>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</si>
  <si>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</si>
  <si>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</si>
  <si>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</si>
  <si>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</si>
  <si>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</si>
  <si>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</si>
  <si>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</si>
  <si>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</si>
  <si>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</si>
  <si>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</si>
  <si>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</si>
  <si>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</si>
  <si>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</si>
  <si>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</si>
  <si>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</si>
  <si>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</si>
  <si>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</si>
  <si>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</si>
  <si>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</si>
  <si>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</si>
  <si>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</si>
  <si>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</si>
  <si>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</si>
  <si>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</si>
  <si>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</si>
  <si>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</si>
  <si>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</si>
  <si>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</si>
  <si>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</si>
  <si>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</si>
  <si>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</si>
  <si>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</si>
  <si>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</si>
  <si>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</si>
  <si>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</si>
  <si>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</si>
  <si>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</si>
  <si>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</si>
  <si>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</si>
  <si>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</si>
  <si>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</si>
  <si>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</si>
  <si>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</si>
  <si>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</si>
  <si>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</si>
  <si>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</si>
  <si>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</si>
  <si>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</si>
  <si>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</si>
  <si>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</si>
  <si>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</si>
  <si>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</si>
  <si>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</si>
  <si>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</si>
  <si>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</si>
  <si>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</si>
  <si>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</si>
  <si>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</si>
  <si>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</si>
  <si>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</si>
  <si>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</si>
  <si>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</si>
  <si>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</si>
  <si>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</si>
  <si>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</si>
  <si>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</si>
  <si>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</si>
  <si>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</si>
  <si>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</si>
  <si>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</si>
  <si>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</si>
  <si>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</si>
  <si>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</si>
  <si>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</si>
  <si>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</si>
  <si>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</si>
  <si>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</si>
  <si>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</si>
  <si>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</si>
  <si>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</si>
  <si>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</si>
  <si>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</si>
  <si>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</si>
  <si>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</si>
  <si>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</si>
  <si>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</si>
  <si>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</si>
  <si>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</si>
  <si>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</si>
  <si>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</si>
  <si>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</si>
  <si>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</si>
  <si>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</si>
  <si>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</si>
  <si>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</si>
  <si>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</si>
  <si>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</si>
  <si>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</si>
  <si>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</si>
  <si>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</si>
  <si>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</si>
  <si>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</si>
  <si>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</si>
  <si>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</si>
  <si>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</si>
  <si>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</si>
  <si>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</si>
  <si>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</si>
  <si>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</si>
  <si>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</si>
  <si>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</si>
  <si>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</si>
  <si>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</si>
  <si>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</si>
  <si>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</si>
  <si>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</si>
  <si>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</si>
  <si>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</si>
  <si>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</si>
  <si>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</si>
  <si>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</si>
  <si>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</si>
  <si>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</si>
  <si>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</si>
  <si>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</si>
  <si>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</si>
  <si>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</si>
  <si>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</si>
  <si>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</si>
  <si>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</si>
  <si>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</si>
  <si>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</si>
  <si>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</si>
  <si>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</si>
  <si>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</si>
  <si>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</si>
  <si>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</si>
  <si>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</si>
  <si>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</si>
  <si>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</si>
  <si>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</si>
  <si>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</si>
  <si>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</si>
  <si>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</si>
  <si>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</si>
  <si>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</si>
  <si>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</si>
  <si>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</si>
  <si>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</si>
  <si>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</si>
  <si>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</si>
  <si>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</si>
  <si>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</si>
  <si>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</si>
  <si>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</si>
  <si>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</si>
  <si>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</si>
  <si>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</si>
  <si>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</si>
  <si>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</si>
  <si>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</si>
  <si>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</si>
  <si>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</si>
  <si>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</si>
  <si>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</si>
  <si>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</si>
  <si>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</si>
  <si>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</si>
  <si>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</si>
  <si>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</si>
  <si>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</si>
  <si>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</si>
  <si>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</si>
  <si>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</si>
  <si>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</si>
  <si>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</si>
  <si>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</si>
  <si>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</si>
  <si>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</si>
  <si>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</si>
  <si>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</si>
  <si>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</si>
  <si>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</si>
  <si>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</si>
  <si>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</si>
  <si>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</si>
  <si>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</si>
  <si>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</si>
  <si>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</si>
  <si>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сумма экономии по итогам закупок, предложения по перераспределению сэкономленных средств</t>
  </si>
  <si>
    <t>Подпрограмма I Укрепление пожарной безопасности в районе</t>
  </si>
  <si>
    <t>Мероприятие по обеспечению пожарной безопасности на объектах культуры.</t>
  </si>
  <si>
    <t>МКУ НВ "Управление по делам ГО и ЧС", МКУ "УКС по застройке Нижневартовского района"</t>
  </si>
  <si>
    <t>1.2</t>
  </si>
  <si>
    <t>Мероприятие по обеспечению пожарной безопасности на объектах физической культуры, спорта.</t>
  </si>
  <si>
    <t>Предоставление субсидий для общественного объединения пожарной охраны, осуществ-ляющего свою деятельность в сельских населенных пунктах района, не являющихся муни-ципальными образованиями (с. Былино, д. Вампугол, д. Сосни-на, д. Пасол)</t>
  </si>
  <si>
    <t>Подпрограмма 2 Организация и обеспечение мероприятий в сфере гражданской обороны, защиты населения и территории района от ЧС</t>
  </si>
  <si>
    <t>Приобретение пожарно-технического инвентаря и вооружения</t>
  </si>
  <si>
    <t>МКУ НВ "Управление по делам ГО и ЧС"</t>
  </si>
  <si>
    <t>Поддержание противопожарных разрывов и минерализо-ванных полос</t>
  </si>
  <si>
    <t>Техническое обслуживание системы оповещения</t>
  </si>
  <si>
    <t>Оказание услуг по организа-ции и захоронению бесхозных биологических отходов, радиационных источников излу-чения</t>
  </si>
  <si>
    <t>Изготовление памяток, листо-вок и другой наглядной агита-ции по предотвращению чрез-вычайных происшествий на территории района</t>
  </si>
  <si>
    <t>Мероприятия по обеспечению безопасности граждан на водных объектах</t>
  </si>
  <si>
    <t>Мероприятия по обеспечению безопасности граждан в зимний период</t>
  </si>
  <si>
    <t xml:space="preserve">
Ответственный исполнитель (МКУ НВ "УГО и ЧС")</t>
  </si>
  <si>
    <t xml:space="preserve">Соисполнитель 1 (МКУ "УКС по застройке Нижневартовского района")
</t>
  </si>
  <si>
    <t>Значение показателя на 2015 год</t>
  </si>
  <si>
    <t>Обеспечение пожарной безопасности на объектах социальной сферы и в административных зданиях, находящихся в собственности администрации рай-она (видов работ)</t>
  </si>
  <si>
    <t>Обеспеченность населенных пунктов района источ-никами противопожарного водоснабжения (штук)</t>
  </si>
  <si>
    <t>Обеспеченность населенных пунктов района систе-мой оповещения (штук)</t>
  </si>
  <si>
    <t xml:space="preserve">Привлечение жителей района к участию в обеспе-чении пожарной безопасности в сельских населен-ныхых пунктах района, не являющихся муниципаль-ными образованиями (человек) </t>
  </si>
  <si>
    <t>Повышение уровня знаний в области гражданской обороны и чрезвычайных ситуаций членов комиссий: комиссии по предупреждению и ликвидации чрезвычайных ситуаций и обеспечению пожарной безопасности района, комиссии по повышению устойчивости функционирования организаций в чрезвычайных ситуациях, постоянной эвакоприемной комиссии района (человек)</t>
  </si>
  <si>
    <t>Укрепление материально-технической базы в облас-ти пожарной безопасности и техническое обслужи-вание систем оповещения населения в сельских на-селенных пунктах района, не являющихся муници-пальными образованиями (штук)</t>
  </si>
  <si>
    <t>Создание необходимого запаса (резерва) средств индивидуальной защиты для работников админист-рации района, муниципальных предприятий и уч-реждений района (штук)</t>
  </si>
  <si>
    <t>Проведение агитационно-массовой работы по предотвращению чрезвычайных ситуаций (штук)</t>
  </si>
  <si>
    <t>Оснащенность средствами спасения людей на вод-ных объектах (штук)</t>
  </si>
  <si>
    <t>Оснащенность средствами защиты граждан, попавших в чрезвычайные ситуации района в зимний период (штук)</t>
  </si>
  <si>
    <t xml:space="preserve">Информирование и обучение жителей района в об-ласти гражданской обороны и действиям в чрезвы-чайных ситуациях природного и техногенного ха-рактера (процент) </t>
  </si>
  <si>
    <t>Обеспечение защиты населения района от возможных чрезвычайных ситуаций природного и техногенного характера (человек)</t>
  </si>
  <si>
    <t>Всего по муниципальной программе  "Защита населения и территорий от чрезвычайных ситуаций, обеспечение пожарной безопасности в Нижневартовском районе на 2014-2016 годы "в 2015г. т(в разрезе исполнителей, соисполнителей):</t>
  </si>
  <si>
    <t>Исполнитель    Ю.Д Скивская        ___________________</t>
  </si>
  <si>
    <t>Исполнитель   Ю.Д. Скивская          _____________________</t>
  </si>
  <si>
    <t xml:space="preserve">Целевые показатели муниципальной        "Защита населения и территорий от чрезвычайных ситуаций, обеспечение пожарной безопасности в Нижневартовском районе на 2014-2016 годы " в  2014 году </t>
  </si>
  <si>
    <t>тел.42-66-75</t>
  </si>
  <si>
    <t>тел.   42-66-75</t>
  </si>
  <si>
    <t>Содержание отдельных каналов связи IP VPN и техническое об-служивание вновь смонтиро-ванного оборудования район-ной системы оповещения граж-данской обороны при чрезвы-чайных ситуаций.</t>
  </si>
  <si>
    <t>Обеспечение условий по защите граждан прожи-вающих в населенных пунктах района и межселен-ной территории в результате стихийных бедст-вий.(%)</t>
  </si>
  <si>
    <t>Задача 1 "Создание и обеспечение условий для надлежащей противопожарной защиты"</t>
  </si>
  <si>
    <t>Задача 1. Обеспечение мероприятия в области гражданской обороны, защиты населения от чрезвычайных ситуаций природного и техногенного характера.</t>
  </si>
  <si>
    <t>2.6.</t>
  </si>
  <si>
    <t>2.7.</t>
  </si>
  <si>
    <t>2.8.</t>
  </si>
  <si>
    <t>2.9.</t>
  </si>
  <si>
    <t>Подпрограмма I Укрепление пожарной безопасности в районе Задача 1 "Создание и обеспечение условий для надлежащей противопожарной защиты"Цель:повышение уровня пожарной безопасности на территории района.мероприятия: 1.1.,1.2.,1.3.,1.4.,1.5. Подпрограмма II Организация и обеспечение мероприятий в сфере гражданской обороны, защиты населения и территории района от ЧС Задача 1. Обеспечение мероприятия в области гражданской обороны, защиты населения от чрезвычайных ситуаций природного и техногенного характера Цель:Повышение защиты населения и территории района от угроз природного и техногенного характера мероприятия:2.1.,2.2.,2.3.,2.4.,2.5.,2.6.,2.7.,2.8.,2.9..</t>
  </si>
  <si>
    <t>III. Цель: создание условий для осуществления эффективной деятельности муниципального учреждения</t>
  </si>
  <si>
    <t>Задача 1. Обеспечение условий для выполнения функций и полномочий, возложенных на муниципальное казенное учреждение Нижневартовского района «Управление по делам гражданской обороны и чрезвычайным ситуациям</t>
  </si>
  <si>
    <t>Подпрограмма 3 «Создание условий для выполнения функций, возложенных  на муниципальное казенное учреждение Нижневартов-ского района «Управление по делам гражданской обороны и чрезвычайным ситуациям»</t>
  </si>
  <si>
    <t>Цель II :  Повышение защиты населения и территории района от угроз природного и техногенного характера</t>
  </si>
  <si>
    <t>Цель I:повышение уровня пожарной безопасности на территории района</t>
  </si>
  <si>
    <t>Итого по подпрограмме 3</t>
  </si>
  <si>
    <t>Обеспечение деятельно-сти муниципального ка-зенного учреждения Ниж-невартовского района «Управление по делам гражданской обороны и чрезвычайным ситуациям</t>
  </si>
  <si>
    <t>план
на 2016 год</t>
  </si>
  <si>
    <t>экономия по заключенному договору.</t>
  </si>
  <si>
    <t>2.10.</t>
  </si>
  <si>
    <t>Приобретение товаров,работ и услуг на предупреждение и предотвращение чрезвычайных ситуаций .</t>
  </si>
  <si>
    <t>Проектирование и монтаж устройства наружного противопожарного водовода в д.Пасол</t>
  </si>
  <si>
    <t>экономия в результате электронного аукциона 4256 руб.</t>
  </si>
  <si>
    <t>«Защита населения и территорий от чрезвычайных ситуаций, обеспечение пожарной безопасности в Нижневартовском районе на 2014–2019 годы»</t>
  </si>
  <si>
    <t xml:space="preserve">Строительство пожарных водоемов в населенных пунктах района </t>
  </si>
  <si>
    <t xml:space="preserve">Работы по предупреждению пожаров </t>
  </si>
  <si>
    <t>Обемпечение програмного  и технического обслуживания "Системы 112"</t>
  </si>
  <si>
    <t>2.11.</t>
  </si>
  <si>
    <t xml:space="preserve">Услуги связи для передачи данных по каналам экстренных служб района </t>
  </si>
  <si>
    <t>Проведение мероприятий по обработке территорий  дезинсекция, включая акарецидные  и лервицидные обработки, и дератизация населенных пунктов района</t>
  </si>
  <si>
    <t xml:space="preserve">Исполнитель </t>
  </si>
  <si>
    <t xml:space="preserve">Соисполнитель 2 (отдел по физической культуре и спорту)
</t>
  </si>
  <si>
    <t xml:space="preserve">Целевые показатели муниципальной  программы "Защита населения и территорий от чрезвычайных ситуаций, обеспечение пожарной безопасности в Нижневартовском районе на 2014-2019 годы " в  2017 году </t>
  </si>
  <si>
    <t>Повышение эффективности расходования бюджетных средств, выделенных на реализацию мероприятий муниципальной программы (процент)</t>
  </si>
  <si>
    <t>2.12.</t>
  </si>
  <si>
    <t>Значение показателя на 2017 год</t>
  </si>
  <si>
    <t>Заключены контракты на строительство пож.водоемов:с.Аган МК№3-СДО от 09.01.2017-30.06.2017, Большетархово МК№6-СДО от 09.01.2017-30.06.2017, с.Варьеган МК№7-СДО от 09.01.2017-30.06.2017, с.п.Ваховск МК№4-СДО от 09.01.2017-30.06.2017, с.Корлики МК№9-СДО от 09.01.2017-31.07.2017, с.п.Ларьяк МК№10-СДО от 09.01.2017-31.07.2017, с.Покур МК№8-СДО от 09.01.2017-30.06.2017,с.Охтеурье МК№2-СДО от 09.01.2017-30.06.2017, с.Чехломей МК№5-СДО от 09.01.2017-31.07.2017</t>
  </si>
  <si>
    <t>Исполняющий обязанности директора    Кубко В.М._______________________</t>
  </si>
  <si>
    <t>Скивская Ю.Д.</t>
  </si>
  <si>
    <t xml:space="preserve">Исполняющий обязанности директора     Кубко В.М. ___________________ </t>
  </si>
  <si>
    <t>Приобретение резервного оборудования для бесперебойной работы районной системы оповещения</t>
  </si>
  <si>
    <t xml:space="preserve">                                                                                       "Защита населения и территорий от чрезвычайных ситуаций, обеспечение пожарной безопасности в Нижневартовском районе на 2014-2019 годы "  август 2017г. </t>
  </si>
  <si>
    <t>Подпрограмма1: Оплата  договоров по строительству пожарных водоемов д.Чехломей,с.Охтеурье, сп.Ларьяк, с.п.Ваховск, с.Большетархово. Так же завершены мероприятия на объектак культуры и спорта .завершен монтаж сухотруба в д.Пасол</t>
  </si>
  <si>
    <t>Подпрограмма 2:  Оплата системы оповещения в Нижневартовском районе  Оплата по договору за услуги связи на номера  01,02,03.покупка тех.пож.инвентаря,изготовление наглядной агитации граждан , проведение дезинсекции и дератизации в Нижневартовском районе. Закупка аксесуаров для лодки моторной.</t>
  </si>
  <si>
    <t>Подпрограмма 3: Выплата зар.платы,отпускных, оплата услуг связи, клининговые услуги, оплата ГСМ, мед.осмотр водителей.мед. Осмотр сотрудников.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</si>
</sst>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</numFmts>
  <fonts count="3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1336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3" fontId="3" fillId="0" borderId="33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164" fontId="19" fillId="0" borderId="0" xfId="0" applyNumberFormat="1" applyFont="1" applyFill="1" applyBorder="1" applyAlignment="1" applyProtection="1">
      <alignment horizontal="left"/>
    </xf>
    <xf numFmtId="0" fontId="20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165" fontId="3" fillId="0" borderId="4" xfId="2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3" fontId="3" fillId="0" borderId="35" xfId="0" applyNumberFormat="1" applyFont="1" applyBorder="1" applyAlignment="1" applyProtection="1">
      <alignment horizontal="center" vertical="top" wrapText="1"/>
      <protection locked="0"/>
    </xf>
    <xf numFmtId="165" fontId="3" fillId="0" borderId="5" xfId="2" applyNumberFormat="1" applyFont="1" applyBorder="1" applyAlignment="1">
      <alignment horizontal="center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69" fontId="18" fillId="0" borderId="10" xfId="2" applyNumberFormat="1" applyFont="1" applyFill="1" applyBorder="1" applyAlignment="1" applyProtection="1">
      <alignment horizontal="righ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0" fontId="17" fillId="0" borderId="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23" fillId="0" borderId="1" xfId="2" applyNumberFormat="1" applyFont="1" applyFill="1" applyBorder="1" applyAlignment="1" applyProtection="1">
      <alignment horizontal="righ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169" fontId="17" fillId="4" borderId="1" xfId="2" applyNumberFormat="1" applyFont="1" applyFill="1" applyBorder="1" applyAlignment="1" applyProtection="1">
      <alignment horizontal="right" vertical="top" wrapText="1"/>
    </xf>
    <xf numFmtId="10" fontId="17" fillId="4" borderId="1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69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50" xfId="2" applyNumberFormat="1" applyFont="1" applyFill="1" applyBorder="1" applyAlignment="1" applyProtection="1">
      <alignment horizontal="right" vertical="top" wrapText="1"/>
    </xf>
    <xf numFmtId="169" fontId="18" fillId="4" borderId="10" xfId="2" applyNumberFormat="1" applyFont="1" applyFill="1" applyBorder="1" applyAlignment="1" applyProtection="1">
      <alignment horizontal="right" vertical="top" wrapText="1"/>
    </xf>
    <xf numFmtId="10" fontId="18" fillId="4" borderId="10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169" fontId="18" fillId="5" borderId="4" xfId="2" applyNumberFormat="1" applyFont="1" applyFill="1" applyBorder="1" applyAlignment="1" applyProtection="1">
      <alignment horizontal="right" vertical="top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169" fontId="18" fillId="5" borderId="10" xfId="2" applyNumberFormat="1" applyFont="1" applyFill="1" applyBorder="1" applyAlignment="1" applyProtection="1">
      <alignment horizontal="right" vertical="top" wrapText="1"/>
    </xf>
    <xf numFmtId="10" fontId="18" fillId="5" borderId="42" xfId="2" applyNumberFormat="1" applyFont="1" applyFill="1" applyBorder="1" applyAlignment="1" applyProtection="1">
      <alignment horizontal="right" vertical="top" wrapText="1"/>
    </xf>
    <xf numFmtId="169" fontId="18" fillId="5" borderId="42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164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5" xfId="0" applyNumberFormat="1" applyFont="1" applyFill="1" applyBorder="1" applyAlignment="1" applyProtection="1">
      <alignment horizontal="center" vertical="top" wrapText="1"/>
    </xf>
    <xf numFmtId="164" fontId="18" fillId="6" borderId="9" xfId="0" applyNumberFormat="1" applyFont="1" applyFill="1" applyBorder="1" applyAlignment="1" applyProtection="1">
      <alignment horizontal="center" vertical="top" wrapText="1"/>
    </xf>
    <xf numFmtId="0" fontId="18" fillId="6" borderId="19" xfId="0" applyNumberFormat="1" applyFont="1" applyFill="1" applyBorder="1" applyAlignment="1" applyProtection="1">
      <alignment horizontal="center" vertical="center" wrapText="1"/>
    </xf>
    <xf numFmtId="0" fontId="18" fillId="6" borderId="10" xfId="0" applyNumberFormat="1" applyFont="1" applyFill="1" applyBorder="1" applyAlignment="1" applyProtection="1">
      <alignment horizontal="center" vertical="center" wrapText="1"/>
    </xf>
    <xf numFmtId="0" fontId="18" fillId="6" borderId="42" xfId="0" applyNumberFormat="1" applyFont="1" applyFill="1" applyBorder="1" applyAlignment="1" applyProtection="1">
      <alignment horizontal="center" vertical="center" wrapText="1"/>
    </xf>
    <xf numFmtId="0" fontId="18" fillId="6" borderId="14" xfId="0" applyNumberFormat="1" applyFont="1" applyFill="1" applyBorder="1" applyAlignment="1" applyProtection="1">
      <alignment horizontal="center" vertical="center" wrapText="1"/>
    </xf>
    <xf numFmtId="1" fontId="18" fillId="6" borderId="31" xfId="0" applyNumberFormat="1" applyFont="1" applyFill="1" applyBorder="1" applyAlignment="1" applyProtection="1">
      <alignment horizontal="center" vertical="center" wrapText="1"/>
    </xf>
    <xf numFmtId="0" fontId="18" fillId="6" borderId="43" xfId="0" applyNumberFormat="1" applyFont="1" applyFill="1" applyBorder="1" applyAlignment="1" applyProtection="1">
      <alignment horizontal="center" vertical="center" wrapText="1"/>
    </xf>
    <xf numFmtId="1" fontId="18" fillId="6" borderId="27" xfId="0" applyNumberFormat="1" applyFont="1" applyFill="1" applyBorder="1" applyAlignment="1" applyProtection="1">
      <alignment horizontal="center" vertical="center" wrapText="1"/>
    </xf>
    <xf numFmtId="0" fontId="18" fillId="6" borderId="18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164" fontId="17" fillId="5" borderId="11" xfId="0" applyNumberFormat="1" applyFont="1" applyFill="1" applyBorder="1" applyAlignment="1" applyProtection="1">
      <alignment horizontal="left" vertical="top" wrapText="1"/>
    </xf>
    <xf numFmtId="169" fontId="17" fillId="5" borderId="5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Border="1" applyAlignment="1" applyProtection="1">
      <alignment vertical="center"/>
    </xf>
    <xf numFmtId="164" fontId="18" fillId="5" borderId="1" xfId="0" applyNumberFormat="1" applyFont="1" applyFill="1" applyBorder="1" applyAlignment="1" applyProtection="1">
      <alignment horizontal="left" vertical="top" wrapText="1"/>
    </xf>
    <xf numFmtId="169" fontId="18" fillId="5" borderId="69" xfId="2" applyNumberFormat="1" applyFont="1" applyFill="1" applyBorder="1" applyAlignment="1" applyProtection="1">
      <alignment horizontal="right" vertical="top" wrapText="1"/>
    </xf>
    <xf numFmtId="0" fontId="3" fillId="7" borderId="0" xfId="0" applyFont="1" applyFill="1" applyAlignment="1" applyProtection="1">
      <alignment vertical="center"/>
    </xf>
    <xf numFmtId="164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14" xfId="0" applyNumberFormat="1" applyFont="1" applyFill="1" applyBorder="1" applyAlignment="1" applyProtection="1">
      <alignment horizontal="center" vertical="center" wrapText="1"/>
    </xf>
    <xf numFmtId="0" fontId="18" fillId="7" borderId="43" xfId="0" applyNumberFormat="1" applyFont="1" applyFill="1" applyBorder="1" applyAlignment="1" applyProtection="1">
      <alignment horizontal="center" vertical="center" wrapText="1"/>
    </xf>
    <xf numFmtId="169" fontId="18" fillId="7" borderId="1" xfId="2" applyNumberFormat="1" applyFont="1" applyFill="1" applyBorder="1" applyAlignment="1" applyProtection="1">
      <alignment horizontal="right" vertical="top" wrapText="1"/>
    </xf>
    <xf numFmtId="169" fontId="18" fillId="7" borderId="50" xfId="2" applyNumberFormat="1" applyFont="1" applyFill="1" applyBorder="1" applyAlignment="1" applyProtection="1">
      <alignment horizontal="right" vertical="top" wrapText="1"/>
    </xf>
    <xf numFmtId="10" fontId="18" fillId="7" borderId="50" xfId="2" applyNumberFormat="1" applyFont="1" applyFill="1" applyBorder="1" applyAlignment="1" applyProtection="1">
      <alignment horizontal="right" vertical="top" wrapText="1"/>
    </xf>
    <xf numFmtId="169" fontId="18" fillId="7" borderId="10" xfId="2" applyNumberFormat="1" applyFont="1" applyFill="1" applyBorder="1" applyAlignment="1" applyProtection="1">
      <alignment horizontal="right" vertical="top" wrapText="1"/>
    </xf>
    <xf numFmtId="10" fontId="18" fillId="7" borderId="10" xfId="2" applyNumberFormat="1" applyFont="1" applyFill="1" applyBorder="1" applyAlignment="1" applyProtection="1">
      <alignment horizontal="right" vertical="top" wrapText="1"/>
    </xf>
    <xf numFmtId="169" fontId="17" fillId="7" borderId="1" xfId="2" applyNumberFormat="1" applyFont="1" applyFill="1" applyBorder="1" applyAlignment="1" applyProtection="1">
      <alignment horizontal="right" vertical="top" wrapText="1"/>
    </xf>
    <xf numFmtId="10" fontId="17" fillId="7" borderId="1" xfId="2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Alignment="1" applyProtection="1">
      <alignment vertical="center"/>
    </xf>
    <xf numFmtId="164" fontId="18" fillId="2" borderId="4" xfId="0" applyNumberFormat="1" applyFont="1" applyFill="1" applyBorder="1" applyAlignment="1" applyProtection="1">
      <alignment horizontal="center" vertical="top" wrapText="1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2" xfId="0" applyNumberFormat="1" applyFont="1" applyFill="1" applyBorder="1" applyAlignment="1" applyProtection="1">
      <alignment horizontal="center" vertical="top" wrapText="1"/>
    </xf>
    <xf numFmtId="0" fontId="18" fillId="2" borderId="14" xfId="0" applyNumberFormat="1" applyFont="1" applyFill="1" applyBorder="1" applyAlignment="1" applyProtection="1">
      <alignment horizontal="center" vertical="center" wrapText="1"/>
    </xf>
    <xf numFmtId="0" fontId="18" fillId="2" borderId="43" xfId="0" applyNumberFormat="1" applyFont="1" applyFill="1" applyBorder="1" applyAlignment="1" applyProtection="1">
      <alignment horizontal="center" vertical="center" wrapText="1"/>
    </xf>
    <xf numFmtId="1" fontId="18" fillId="2" borderId="14" xfId="0" applyNumberFormat="1" applyFont="1" applyFill="1" applyBorder="1" applyAlignment="1" applyProtection="1">
      <alignment horizontal="center" vertical="center" wrapText="1"/>
    </xf>
    <xf numFmtId="169" fontId="18" fillId="2" borderId="4" xfId="2" applyNumberFormat="1" applyFont="1" applyFill="1" applyBorder="1" applyAlignment="1" applyProtection="1">
      <alignment horizontal="right" vertical="top" wrapText="1"/>
    </xf>
    <xf numFmtId="169" fontId="18" fillId="2" borderId="1" xfId="2" applyNumberFormat="1" applyFont="1" applyFill="1" applyBorder="1" applyAlignment="1" applyProtection="1">
      <alignment horizontal="right" vertical="top" wrapText="1"/>
    </xf>
    <xf numFmtId="169" fontId="18" fillId="2" borderId="53" xfId="2" applyNumberFormat="1" applyFont="1" applyFill="1" applyBorder="1" applyAlignment="1" applyProtection="1">
      <alignment horizontal="right" vertical="top" wrapText="1"/>
    </xf>
    <xf numFmtId="169" fontId="18" fillId="2" borderId="50" xfId="2" applyNumberFormat="1" applyFont="1" applyFill="1" applyBorder="1" applyAlignment="1" applyProtection="1">
      <alignment horizontal="right" vertical="top" wrapText="1"/>
    </xf>
    <xf numFmtId="10" fontId="18" fillId="2" borderId="50" xfId="2" applyNumberFormat="1" applyFont="1" applyFill="1" applyBorder="1" applyAlignment="1" applyProtection="1">
      <alignment horizontal="right" vertical="top" wrapText="1"/>
    </xf>
    <xf numFmtId="169" fontId="18" fillId="2" borderId="42" xfId="2" applyNumberFormat="1" applyFont="1" applyFill="1" applyBorder="1" applyAlignment="1" applyProtection="1">
      <alignment horizontal="right" vertical="top" wrapText="1"/>
    </xf>
    <xf numFmtId="169" fontId="18" fillId="2" borderId="10" xfId="2" applyNumberFormat="1" applyFont="1" applyFill="1" applyBorder="1" applyAlignment="1" applyProtection="1">
      <alignment horizontal="right" vertical="top" wrapText="1"/>
    </xf>
    <xf numFmtId="10" fontId="18" fillId="2" borderId="10" xfId="2" applyNumberFormat="1" applyFont="1" applyFill="1" applyBorder="1" applyAlignment="1" applyProtection="1">
      <alignment horizontal="right" vertical="top" wrapText="1"/>
    </xf>
    <xf numFmtId="169" fontId="17" fillId="2" borderId="4" xfId="2" applyNumberFormat="1" applyFont="1" applyFill="1" applyBorder="1" applyAlignment="1" applyProtection="1">
      <alignment horizontal="right" vertical="top" wrapText="1"/>
    </xf>
    <xf numFmtId="169" fontId="17" fillId="2" borderId="1" xfId="2" applyNumberFormat="1" applyFont="1" applyFill="1" applyBorder="1" applyAlignment="1" applyProtection="1">
      <alignment horizontal="right" vertical="top" wrapText="1"/>
    </xf>
    <xf numFmtId="10" fontId="17" fillId="2" borderId="1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Alignment="1" applyProtection="1">
      <alignment vertical="center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169" fontId="18" fillId="6" borderId="50" xfId="2" applyNumberFormat="1" applyFont="1" applyFill="1" applyBorder="1" applyAlignment="1" applyProtection="1">
      <alignment horizontal="right" vertical="top" wrapText="1"/>
    </xf>
    <xf numFmtId="10" fontId="18" fillId="6" borderId="50" xfId="2" applyNumberFormat="1" applyFont="1" applyFill="1" applyBorder="1" applyAlignment="1" applyProtection="1">
      <alignment horizontal="right" vertical="top" wrapText="1"/>
    </xf>
    <xf numFmtId="169" fontId="18" fillId="6" borderId="10" xfId="2" applyNumberFormat="1" applyFont="1" applyFill="1" applyBorder="1" applyAlignment="1" applyProtection="1">
      <alignment horizontal="right" vertical="top" wrapText="1"/>
    </xf>
    <xf numFmtId="10" fontId="18" fillId="6" borderId="10" xfId="2" applyNumberFormat="1" applyFont="1" applyFill="1" applyBorder="1" applyAlignment="1" applyProtection="1">
      <alignment horizontal="right" vertical="top" wrapText="1"/>
    </xf>
    <xf numFmtId="169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0" fontId="3" fillId="8" borderId="0" xfId="0" applyFont="1" applyFill="1" applyAlignment="1" applyProtection="1">
      <alignment vertical="center"/>
    </xf>
    <xf numFmtId="164" fontId="18" fillId="8" borderId="1" xfId="0" applyNumberFormat="1" applyFont="1" applyFill="1" applyBorder="1" applyAlignment="1" applyProtection="1">
      <alignment horizontal="center" vertical="top" wrapText="1"/>
    </xf>
    <xf numFmtId="10" fontId="18" fillId="8" borderId="2" xfId="0" applyNumberFormat="1" applyFont="1" applyFill="1" applyBorder="1" applyAlignment="1" applyProtection="1">
      <alignment horizontal="center" vertical="top" wrapText="1"/>
    </xf>
    <xf numFmtId="0" fontId="18" fillId="8" borderId="43" xfId="0" applyNumberFormat="1" applyFont="1" applyFill="1" applyBorder="1" applyAlignment="1" applyProtection="1">
      <alignment horizontal="center" vertical="center" wrapText="1"/>
    </xf>
    <xf numFmtId="0" fontId="18" fillId="8" borderId="14" xfId="0" applyNumberFormat="1" applyFont="1" applyFill="1" applyBorder="1" applyAlignment="1" applyProtection="1">
      <alignment horizontal="center" vertical="center" wrapText="1"/>
    </xf>
    <xf numFmtId="1" fontId="18" fillId="8" borderId="14" xfId="0" applyNumberFormat="1" applyFont="1" applyFill="1" applyBorder="1" applyAlignment="1" applyProtection="1">
      <alignment horizontal="center" vertical="center" wrapText="1"/>
    </xf>
    <xf numFmtId="169" fontId="18" fillId="8" borderId="1" xfId="2" applyNumberFormat="1" applyFont="1" applyFill="1" applyBorder="1" applyAlignment="1" applyProtection="1">
      <alignment horizontal="right" vertical="top" wrapText="1"/>
    </xf>
    <xf numFmtId="169" fontId="18" fillId="8" borderId="50" xfId="2" applyNumberFormat="1" applyFont="1" applyFill="1" applyBorder="1" applyAlignment="1" applyProtection="1">
      <alignment horizontal="right" vertical="top" wrapText="1"/>
    </xf>
    <xf numFmtId="10" fontId="18" fillId="8" borderId="50" xfId="2" applyNumberFormat="1" applyFont="1" applyFill="1" applyBorder="1" applyAlignment="1" applyProtection="1">
      <alignment horizontal="right" vertical="top" wrapText="1"/>
    </xf>
    <xf numFmtId="169" fontId="18" fillId="8" borderId="10" xfId="2" applyNumberFormat="1" applyFont="1" applyFill="1" applyBorder="1" applyAlignment="1" applyProtection="1">
      <alignment horizontal="right" vertical="top" wrapText="1"/>
    </xf>
    <xf numFmtId="10" fontId="18" fillId="8" borderId="10" xfId="2" applyNumberFormat="1" applyFont="1" applyFill="1" applyBorder="1" applyAlignment="1" applyProtection="1">
      <alignment horizontal="right" vertical="top" wrapText="1"/>
    </xf>
    <xf numFmtId="169" fontId="17" fillId="8" borderId="1" xfId="2" applyNumberFormat="1" applyFont="1" applyFill="1" applyBorder="1" applyAlignment="1" applyProtection="1">
      <alignment horizontal="right" vertical="top" wrapText="1"/>
    </xf>
    <xf numFmtId="169" fontId="17" fillId="8" borderId="2" xfId="2" applyNumberFormat="1" applyFont="1" applyFill="1" applyBorder="1" applyAlignment="1" applyProtection="1">
      <alignment horizontal="right" vertical="top" wrapText="1"/>
    </xf>
    <xf numFmtId="10" fontId="17" fillId="8" borderId="1" xfId="2" applyNumberFormat="1" applyFont="1" applyFill="1" applyBorder="1" applyAlignment="1" applyProtection="1">
      <alignment horizontal="right" vertical="top" wrapText="1"/>
    </xf>
    <xf numFmtId="169" fontId="18" fillId="8" borderId="2" xfId="2" applyNumberFormat="1" applyFont="1" applyFill="1" applyBorder="1" applyAlignment="1" applyProtection="1">
      <alignment horizontal="right" vertical="top" wrapText="1"/>
    </xf>
    <xf numFmtId="169" fontId="18" fillId="8" borderId="54" xfId="2" applyNumberFormat="1" applyFont="1" applyFill="1" applyBorder="1" applyAlignment="1" applyProtection="1">
      <alignment horizontal="right" vertical="top" wrapText="1"/>
    </xf>
    <xf numFmtId="169" fontId="18" fillId="8" borderId="32" xfId="2" applyNumberFormat="1" applyFont="1" applyFill="1" applyBorder="1" applyAlignment="1" applyProtection="1">
      <alignment horizontal="right" vertical="top" wrapText="1"/>
    </xf>
    <xf numFmtId="0" fontId="3" fillId="9" borderId="0" xfId="0" applyFont="1" applyFill="1" applyAlignment="1" applyProtection="1">
      <alignment vertical="center"/>
    </xf>
    <xf numFmtId="164" fontId="18" fillId="9" borderId="0" xfId="0" applyNumberFormat="1" applyFont="1" applyFill="1" applyBorder="1" applyAlignment="1" applyProtection="1">
      <alignment horizontal="center" vertical="top" wrapText="1"/>
    </xf>
    <xf numFmtId="164" fontId="18" fillId="9" borderId="1" xfId="0" applyNumberFormat="1" applyFont="1" applyFill="1" applyBorder="1" applyAlignment="1" applyProtection="1">
      <alignment horizontal="center" vertical="top" wrapText="1"/>
    </xf>
    <xf numFmtId="10" fontId="18" fillId="9" borderId="15" xfId="0" applyNumberFormat="1" applyFont="1" applyFill="1" applyBorder="1" applyAlignment="1" applyProtection="1">
      <alignment horizontal="center" vertical="top" wrapText="1"/>
    </xf>
    <xf numFmtId="0" fontId="18" fillId="9" borderId="43" xfId="0" applyNumberFormat="1" applyFont="1" applyFill="1" applyBorder="1" applyAlignment="1" applyProtection="1">
      <alignment horizontal="center" vertical="center" wrapText="1"/>
    </xf>
    <xf numFmtId="0" fontId="18" fillId="9" borderId="14" xfId="0" applyNumberFormat="1" applyFont="1" applyFill="1" applyBorder="1" applyAlignment="1" applyProtection="1">
      <alignment horizontal="center" vertical="center" wrapText="1"/>
    </xf>
    <xf numFmtId="1" fontId="18" fillId="9" borderId="14" xfId="0" applyNumberFormat="1" applyFont="1" applyFill="1" applyBorder="1" applyAlignment="1" applyProtection="1">
      <alignment horizontal="center" vertical="center" wrapText="1"/>
    </xf>
    <xf numFmtId="169" fontId="18" fillId="9" borderId="7" xfId="2" applyNumberFormat="1" applyFont="1" applyFill="1" applyBorder="1" applyAlignment="1" applyProtection="1">
      <alignment horizontal="right" vertical="top" wrapText="1"/>
    </xf>
    <xf numFmtId="169" fontId="18" fillId="9" borderId="1" xfId="2" applyNumberFormat="1" applyFont="1" applyFill="1" applyBorder="1" applyAlignment="1" applyProtection="1">
      <alignment horizontal="right" vertical="top" wrapText="1"/>
    </xf>
    <xf numFmtId="169" fontId="18" fillId="9" borderId="50" xfId="2" applyNumberFormat="1" applyFont="1" applyFill="1" applyBorder="1" applyAlignment="1" applyProtection="1">
      <alignment horizontal="right" vertical="top" wrapText="1"/>
    </xf>
    <xf numFmtId="10" fontId="18" fillId="9" borderId="50" xfId="2" applyNumberFormat="1" applyFont="1" applyFill="1" applyBorder="1" applyAlignment="1" applyProtection="1">
      <alignment horizontal="right" vertical="top" wrapText="1"/>
    </xf>
    <xf numFmtId="10" fontId="18" fillId="9" borderId="10" xfId="2" applyNumberFormat="1" applyFont="1" applyFill="1" applyBorder="1" applyAlignment="1" applyProtection="1">
      <alignment horizontal="right" vertical="top" wrapText="1"/>
    </xf>
    <xf numFmtId="169" fontId="18" fillId="9" borderId="10" xfId="2" applyNumberFormat="1" applyFont="1" applyFill="1" applyBorder="1" applyAlignment="1" applyProtection="1">
      <alignment horizontal="right" vertical="top" wrapText="1"/>
    </xf>
    <xf numFmtId="169" fontId="17" fillId="9" borderId="1" xfId="2" applyNumberFormat="1" applyFont="1" applyFill="1" applyBorder="1" applyAlignment="1" applyProtection="1">
      <alignment horizontal="right" vertical="top" wrapText="1"/>
    </xf>
    <xf numFmtId="10" fontId="17" fillId="9" borderId="1" xfId="2" applyNumberFormat="1" applyFont="1" applyFill="1" applyBorder="1" applyAlignment="1" applyProtection="1">
      <alignment horizontal="right" vertical="top" wrapText="1"/>
    </xf>
    <xf numFmtId="0" fontId="3" fillId="10" borderId="0" xfId="0" applyFont="1" applyFill="1" applyAlignment="1" applyProtection="1">
      <alignment vertical="center"/>
    </xf>
    <xf numFmtId="164" fontId="18" fillId="10" borderId="9" xfId="0" applyNumberFormat="1" applyFont="1" applyFill="1" applyBorder="1" applyAlignment="1" applyProtection="1">
      <alignment horizontal="center" vertical="top" wrapText="1"/>
    </xf>
    <xf numFmtId="164" fontId="18" fillId="10" borderId="1" xfId="0" applyNumberFormat="1" applyFont="1" applyFill="1" applyBorder="1" applyAlignment="1" applyProtection="1">
      <alignment horizontal="center" vertical="top" wrapText="1"/>
    </xf>
    <xf numFmtId="10" fontId="18" fillId="10" borderId="15" xfId="0" applyNumberFormat="1" applyFont="1" applyFill="1" applyBorder="1" applyAlignment="1" applyProtection="1">
      <alignment horizontal="center" vertical="top" wrapText="1"/>
    </xf>
    <xf numFmtId="0" fontId="18" fillId="10" borderId="14" xfId="0" applyNumberFormat="1" applyFont="1" applyFill="1" applyBorder="1" applyAlignment="1" applyProtection="1">
      <alignment horizontal="center" vertical="center" wrapText="1"/>
    </xf>
    <xf numFmtId="1" fontId="18" fillId="10" borderId="27" xfId="0" applyNumberFormat="1" applyFont="1" applyFill="1" applyBorder="1" applyAlignment="1" applyProtection="1">
      <alignment horizontal="center" vertical="center" wrapText="1"/>
    </xf>
    <xf numFmtId="169" fontId="18" fillId="10" borderId="1" xfId="2" applyNumberFormat="1" applyFont="1" applyFill="1" applyBorder="1" applyAlignment="1" applyProtection="1">
      <alignment horizontal="right" vertical="top" wrapText="1"/>
    </xf>
    <xf numFmtId="10" fontId="18" fillId="10" borderId="50" xfId="2" applyNumberFormat="1" applyFont="1" applyFill="1" applyBorder="1" applyAlignment="1" applyProtection="1">
      <alignment horizontal="right" vertical="top" wrapText="1"/>
    </xf>
    <xf numFmtId="10" fontId="18" fillId="10" borderId="10" xfId="2" applyNumberFormat="1" applyFont="1" applyFill="1" applyBorder="1" applyAlignment="1" applyProtection="1">
      <alignment horizontal="right" vertical="top" wrapText="1"/>
    </xf>
    <xf numFmtId="10" fontId="17" fillId="10" borderId="1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Alignment="1" applyProtection="1">
      <alignment vertical="center"/>
    </xf>
    <xf numFmtId="164" fontId="18" fillId="4" borderId="9" xfId="0" applyNumberFormat="1" applyFont="1" applyFill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15" xfId="0" applyNumberFormat="1" applyFont="1" applyFill="1" applyBorder="1" applyAlignment="1" applyProtection="1">
      <alignment horizontal="center" vertical="top" wrapText="1"/>
    </xf>
    <xf numFmtId="0" fontId="18" fillId="4" borderId="43" xfId="0" applyNumberFormat="1" applyFont="1" applyFill="1" applyBorder="1" applyAlignment="1" applyProtection="1">
      <alignment horizontal="center" vertical="center" wrapText="1"/>
    </xf>
    <xf numFmtId="0" fontId="18" fillId="4" borderId="14" xfId="0" applyNumberFormat="1" applyFont="1" applyFill="1" applyBorder="1" applyAlignment="1" applyProtection="1">
      <alignment horizontal="center" vertical="center" wrapText="1"/>
    </xf>
    <xf numFmtId="1" fontId="18" fillId="4" borderId="27" xfId="0" applyNumberFormat="1" applyFont="1" applyFill="1" applyBorder="1" applyAlignment="1" applyProtection="1">
      <alignment horizontal="center" vertical="center" wrapText="1"/>
    </xf>
    <xf numFmtId="164" fontId="18" fillId="7" borderId="9" xfId="0" applyNumberFormat="1" applyFont="1" applyFill="1" applyBorder="1" applyAlignment="1" applyProtection="1">
      <alignment horizontal="center" vertical="top" wrapText="1"/>
    </xf>
    <xf numFmtId="10" fontId="18" fillId="7" borderId="15" xfId="0" applyNumberFormat="1" applyFont="1" applyFill="1" applyBorder="1" applyAlignment="1" applyProtection="1">
      <alignment horizontal="center" vertical="top" wrapText="1"/>
    </xf>
    <xf numFmtId="1" fontId="18" fillId="7" borderId="27" xfId="0" applyNumberFormat="1" applyFont="1" applyFill="1" applyBorder="1" applyAlignment="1" applyProtection="1">
      <alignment horizontal="center" vertical="center" wrapText="1"/>
    </xf>
    <xf numFmtId="169" fontId="18" fillId="4" borderId="2" xfId="2" applyNumberFormat="1" applyFont="1" applyFill="1" applyBorder="1" applyAlignment="1" applyProtection="1">
      <alignment horizontal="right" vertical="top" wrapText="1"/>
    </xf>
    <xf numFmtId="0" fontId="3" fillId="11" borderId="0" xfId="0" applyFont="1" applyFill="1" applyAlignment="1" applyProtection="1">
      <alignment vertical="center"/>
    </xf>
    <xf numFmtId="164" fontId="18" fillId="11" borderId="9" xfId="0" applyNumberFormat="1" applyFont="1" applyFill="1" applyBorder="1" applyAlignment="1" applyProtection="1">
      <alignment horizontal="center" vertical="top" wrapText="1"/>
    </xf>
    <xf numFmtId="164" fontId="18" fillId="11" borderId="1" xfId="0" applyNumberFormat="1" applyFont="1" applyFill="1" applyBorder="1" applyAlignment="1" applyProtection="1">
      <alignment horizontal="center" vertical="top" wrapText="1"/>
    </xf>
    <xf numFmtId="10" fontId="18" fillId="11" borderId="15" xfId="0" applyNumberFormat="1" applyFont="1" applyFill="1" applyBorder="1" applyAlignment="1" applyProtection="1">
      <alignment horizontal="center" vertical="top" wrapText="1"/>
    </xf>
    <xf numFmtId="0" fontId="18" fillId="11" borderId="14" xfId="0" applyNumberFormat="1" applyFont="1" applyFill="1" applyBorder="1" applyAlignment="1" applyProtection="1">
      <alignment horizontal="center" vertical="center" wrapText="1"/>
    </xf>
    <xf numFmtId="1" fontId="18" fillId="11" borderId="27" xfId="0" applyNumberFormat="1" applyFont="1" applyFill="1" applyBorder="1" applyAlignment="1" applyProtection="1">
      <alignment horizontal="center" vertical="center" wrapText="1"/>
    </xf>
    <xf numFmtId="1" fontId="18" fillId="11" borderId="14" xfId="0" applyNumberFormat="1" applyFont="1" applyFill="1" applyBorder="1" applyAlignment="1" applyProtection="1">
      <alignment horizontal="center" vertical="center" wrapText="1"/>
    </xf>
    <xf numFmtId="169" fontId="18" fillId="11" borderId="1" xfId="2" applyNumberFormat="1" applyFont="1" applyFill="1" applyBorder="1" applyAlignment="1" applyProtection="1">
      <alignment horizontal="right" vertical="top" wrapText="1"/>
    </xf>
    <xf numFmtId="169" fontId="18" fillId="11" borderId="72" xfId="2" applyNumberFormat="1" applyFont="1" applyFill="1" applyBorder="1" applyAlignment="1" applyProtection="1">
      <alignment horizontal="right" vertical="top" wrapText="1"/>
    </xf>
    <xf numFmtId="169" fontId="18" fillId="11" borderId="47" xfId="2" applyNumberFormat="1" applyFont="1" applyFill="1" applyBorder="1" applyAlignment="1" applyProtection="1">
      <alignment horizontal="right" vertical="top" wrapText="1"/>
    </xf>
    <xf numFmtId="169" fontId="18" fillId="11" borderId="59" xfId="2" applyNumberFormat="1" applyFont="1" applyFill="1" applyBorder="1" applyAlignment="1" applyProtection="1">
      <alignment horizontal="right" vertical="top" wrapText="1"/>
    </xf>
    <xf numFmtId="10" fontId="18" fillId="11" borderId="52" xfId="2" applyNumberFormat="1" applyFont="1" applyFill="1" applyBorder="1" applyAlignment="1" applyProtection="1">
      <alignment horizontal="right" vertical="top" wrapText="1"/>
    </xf>
    <xf numFmtId="10" fontId="18" fillId="11" borderId="50" xfId="2" applyNumberFormat="1" applyFont="1" applyFill="1" applyBorder="1" applyAlignment="1" applyProtection="1">
      <alignment horizontal="right" vertical="top" wrapText="1"/>
    </xf>
    <xf numFmtId="169" fontId="18" fillId="11" borderId="75" xfId="2" applyNumberFormat="1" applyFont="1" applyFill="1" applyBorder="1" applyAlignment="1" applyProtection="1">
      <alignment horizontal="right" vertical="top" wrapText="1"/>
    </xf>
    <xf numFmtId="10" fontId="18" fillId="11" borderId="45" xfId="2" applyNumberFormat="1" applyFont="1" applyFill="1" applyBorder="1" applyAlignment="1" applyProtection="1">
      <alignment horizontal="right" vertical="top" wrapText="1"/>
    </xf>
    <xf numFmtId="10" fontId="18" fillId="11" borderId="10" xfId="2" applyNumberFormat="1" applyFont="1" applyFill="1" applyBorder="1" applyAlignment="1" applyProtection="1">
      <alignment horizontal="right" vertical="top" wrapText="1"/>
    </xf>
    <xf numFmtId="169" fontId="17" fillId="11" borderId="72" xfId="2" applyNumberFormat="1" applyFont="1" applyFill="1" applyBorder="1" applyAlignment="1" applyProtection="1">
      <alignment horizontal="right" vertical="top" wrapText="1"/>
    </xf>
    <xf numFmtId="10" fontId="17" fillId="11" borderId="47" xfId="2" applyNumberFormat="1" applyFont="1" applyFill="1" applyBorder="1" applyAlignment="1" applyProtection="1">
      <alignment horizontal="right" vertical="top" wrapText="1"/>
    </xf>
    <xf numFmtId="10" fontId="17" fillId="11" borderId="1" xfId="2" applyNumberFormat="1" applyFont="1" applyFill="1" applyBorder="1" applyAlignment="1" applyProtection="1">
      <alignment horizontal="right" vertical="top" wrapText="1"/>
    </xf>
    <xf numFmtId="169" fontId="17" fillId="11" borderId="2" xfId="2" applyNumberFormat="1" applyFont="1" applyFill="1" applyBorder="1" applyAlignment="1" applyProtection="1">
      <alignment horizontal="right" vertical="top" wrapText="1"/>
    </xf>
    <xf numFmtId="169" fontId="18" fillId="11" borderId="2" xfId="2" applyNumberFormat="1" applyFont="1" applyFill="1" applyBorder="1" applyAlignment="1" applyProtection="1">
      <alignment horizontal="right" vertical="top" wrapText="1"/>
    </xf>
    <xf numFmtId="0" fontId="3" fillId="12" borderId="0" xfId="0" applyFont="1" applyFill="1" applyAlignment="1" applyProtection="1">
      <alignment vertical="center"/>
    </xf>
    <xf numFmtId="164" fontId="18" fillId="12" borderId="9" xfId="0" applyNumberFormat="1" applyFont="1" applyFill="1" applyBorder="1" applyAlignment="1" applyProtection="1">
      <alignment horizontal="center" vertical="top" wrapText="1"/>
    </xf>
    <xf numFmtId="164" fontId="18" fillId="12" borderId="1" xfId="0" applyNumberFormat="1" applyFont="1" applyFill="1" applyBorder="1" applyAlignment="1" applyProtection="1">
      <alignment horizontal="center" vertical="top" wrapText="1"/>
    </xf>
    <xf numFmtId="10" fontId="18" fillId="12" borderId="15" xfId="0" applyNumberFormat="1" applyFont="1" applyFill="1" applyBorder="1" applyAlignment="1" applyProtection="1">
      <alignment horizontal="center" vertical="top" wrapText="1"/>
    </xf>
    <xf numFmtId="0" fontId="18" fillId="12" borderId="43" xfId="0" applyNumberFormat="1" applyFont="1" applyFill="1" applyBorder="1" applyAlignment="1" applyProtection="1">
      <alignment horizontal="center" vertical="center" wrapText="1"/>
    </xf>
    <xf numFmtId="0" fontId="18" fillId="12" borderId="14" xfId="0" applyNumberFormat="1" applyFont="1" applyFill="1" applyBorder="1" applyAlignment="1" applyProtection="1">
      <alignment horizontal="center" vertical="center" wrapText="1"/>
    </xf>
    <xf numFmtId="1" fontId="18" fillId="12" borderId="27" xfId="0" applyNumberFormat="1" applyFont="1" applyFill="1" applyBorder="1" applyAlignment="1" applyProtection="1">
      <alignment horizontal="center" vertical="center" wrapText="1"/>
    </xf>
    <xf numFmtId="1" fontId="18" fillId="12" borderId="14" xfId="0" applyNumberFormat="1" applyFont="1" applyFill="1" applyBorder="1" applyAlignment="1" applyProtection="1">
      <alignment horizontal="center" vertical="center" wrapText="1"/>
    </xf>
    <xf numFmtId="169" fontId="18" fillId="12" borderId="1" xfId="2" applyNumberFormat="1" applyFont="1" applyFill="1" applyBorder="1" applyAlignment="1" applyProtection="1">
      <alignment horizontal="right" vertical="top" wrapText="1"/>
    </xf>
    <xf numFmtId="169" fontId="18" fillId="12" borderId="72" xfId="2" applyNumberFormat="1" applyFont="1" applyFill="1" applyBorder="1" applyAlignment="1" applyProtection="1">
      <alignment horizontal="right" vertical="top" wrapText="1"/>
    </xf>
    <xf numFmtId="169" fontId="18" fillId="12" borderId="47" xfId="2" applyNumberFormat="1" applyFont="1" applyFill="1" applyBorder="1" applyAlignment="1" applyProtection="1">
      <alignment horizontal="right" vertical="top" wrapText="1"/>
    </xf>
    <xf numFmtId="169" fontId="18" fillId="12" borderId="65" xfId="2" applyNumberFormat="1" applyFont="1" applyFill="1" applyBorder="1" applyAlignment="1" applyProtection="1">
      <alignment horizontal="right" vertical="top" wrapText="1"/>
    </xf>
    <xf numFmtId="169" fontId="18" fillId="12" borderId="50" xfId="2" applyNumberFormat="1" applyFont="1" applyFill="1" applyBorder="1" applyAlignment="1" applyProtection="1">
      <alignment horizontal="right" vertical="top" wrapText="1"/>
    </xf>
    <xf numFmtId="169" fontId="18" fillId="12" borderId="59" xfId="2" applyNumberFormat="1" applyFont="1" applyFill="1" applyBorder="1" applyAlignment="1" applyProtection="1">
      <alignment horizontal="right" vertical="top" wrapText="1"/>
    </xf>
    <xf numFmtId="10" fontId="18" fillId="12" borderId="52" xfId="2" applyNumberFormat="1" applyFont="1" applyFill="1" applyBorder="1" applyAlignment="1" applyProtection="1">
      <alignment horizontal="right" vertical="top" wrapText="1"/>
    </xf>
    <xf numFmtId="10" fontId="18" fillId="12" borderId="66" xfId="2" applyNumberFormat="1" applyFont="1" applyFill="1" applyBorder="1" applyAlignment="1" applyProtection="1">
      <alignment horizontal="right" vertical="top" wrapText="1"/>
    </xf>
    <xf numFmtId="10" fontId="18" fillId="12" borderId="50" xfId="2" applyNumberFormat="1" applyFont="1" applyFill="1" applyBorder="1" applyAlignment="1" applyProtection="1">
      <alignment horizontal="right" vertical="top" wrapText="1"/>
    </xf>
    <xf numFmtId="169" fontId="18" fillId="12" borderId="10" xfId="2" applyNumberFormat="1" applyFont="1" applyFill="1" applyBorder="1" applyAlignment="1" applyProtection="1">
      <alignment horizontal="right" vertical="top" wrapText="1"/>
    </xf>
    <xf numFmtId="169" fontId="18" fillId="12" borderId="75" xfId="2" applyNumberFormat="1" applyFont="1" applyFill="1" applyBorder="1" applyAlignment="1" applyProtection="1">
      <alignment horizontal="right" vertical="top" wrapText="1"/>
    </xf>
    <xf numFmtId="10" fontId="18" fillId="12" borderId="45" xfId="2" applyNumberFormat="1" applyFont="1" applyFill="1" applyBorder="1" applyAlignment="1" applyProtection="1">
      <alignment horizontal="right" vertical="top" wrapText="1"/>
    </xf>
    <xf numFmtId="10" fontId="18" fillId="12" borderId="79" xfId="2" applyNumberFormat="1" applyFont="1" applyFill="1" applyBorder="1" applyAlignment="1" applyProtection="1">
      <alignment horizontal="right" vertical="top" wrapText="1"/>
    </xf>
    <xf numFmtId="10" fontId="18" fillId="12" borderId="10" xfId="2" applyNumberFormat="1" applyFont="1" applyFill="1" applyBorder="1" applyAlignment="1" applyProtection="1">
      <alignment horizontal="right" vertical="top" wrapText="1"/>
    </xf>
    <xf numFmtId="169" fontId="17" fillId="12" borderId="1" xfId="2" applyNumberFormat="1" applyFont="1" applyFill="1" applyBorder="1" applyAlignment="1" applyProtection="1">
      <alignment horizontal="right" vertical="top" wrapText="1"/>
    </xf>
    <xf numFmtId="169" fontId="17" fillId="12" borderId="72" xfId="2" applyNumberFormat="1" applyFont="1" applyFill="1" applyBorder="1" applyAlignment="1" applyProtection="1">
      <alignment horizontal="right" vertical="top" wrapText="1"/>
    </xf>
    <xf numFmtId="10" fontId="17" fillId="12" borderId="47" xfId="2" applyNumberFormat="1" applyFont="1" applyFill="1" applyBorder="1" applyAlignment="1" applyProtection="1">
      <alignment horizontal="right" vertical="top" wrapText="1"/>
    </xf>
    <xf numFmtId="10" fontId="17" fillId="12" borderId="65" xfId="2" applyNumberFormat="1" applyFont="1" applyFill="1" applyBorder="1" applyAlignment="1" applyProtection="1">
      <alignment horizontal="right" vertical="top" wrapText="1"/>
    </xf>
    <xf numFmtId="10" fontId="17" fillId="12" borderId="1" xfId="2" applyNumberFormat="1" applyFont="1" applyFill="1" applyBorder="1" applyAlignment="1" applyProtection="1">
      <alignment horizontal="right" vertical="top" wrapText="1"/>
    </xf>
    <xf numFmtId="0" fontId="3" fillId="13" borderId="0" xfId="0" applyFont="1" applyFill="1" applyAlignment="1" applyProtection="1">
      <alignment vertical="center"/>
    </xf>
    <xf numFmtId="164" fontId="18" fillId="13" borderId="9" xfId="0" applyNumberFormat="1" applyFont="1" applyFill="1" applyBorder="1" applyAlignment="1" applyProtection="1">
      <alignment horizontal="center" vertical="top" wrapText="1"/>
    </xf>
    <xf numFmtId="164" fontId="18" fillId="13" borderId="62" xfId="0" applyNumberFormat="1" applyFont="1" applyFill="1" applyBorder="1" applyAlignment="1" applyProtection="1">
      <alignment horizontal="center" vertical="top" wrapText="1"/>
    </xf>
    <xf numFmtId="10" fontId="18" fillId="13" borderId="15" xfId="0" applyNumberFormat="1" applyFont="1" applyFill="1" applyBorder="1" applyAlignment="1" applyProtection="1">
      <alignment horizontal="center" vertical="top" wrapText="1"/>
    </xf>
    <xf numFmtId="164" fontId="18" fillId="13" borderId="1" xfId="0" applyNumberFormat="1" applyFont="1" applyFill="1" applyBorder="1" applyAlignment="1" applyProtection="1">
      <alignment horizontal="center" vertical="top" wrapText="1"/>
    </xf>
    <xf numFmtId="0" fontId="18" fillId="13" borderId="67" xfId="0" applyNumberFormat="1" applyFont="1" applyFill="1" applyBorder="1" applyAlignment="1" applyProtection="1">
      <alignment horizontal="center" vertical="center" wrapText="1"/>
    </xf>
    <xf numFmtId="0" fontId="18" fillId="13" borderId="49" xfId="0" applyNumberFormat="1" applyFont="1" applyFill="1" applyBorder="1" applyAlignment="1" applyProtection="1">
      <alignment horizontal="center" vertical="center" wrapText="1"/>
    </xf>
    <xf numFmtId="1" fontId="18" fillId="13" borderId="27" xfId="0" applyNumberFormat="1" applyFont="1" applyFill="1" applyBorder="1" applyAlignment="1" applyProtection="1">
      <alignment horizontal="center" vertical="center" wrapText="1"/>
    </xf>
    <xf numFmtId="0" fontId="18" fillId="13" borderId="14" xfId="0" applyNumberFormat="1" applyFont="1" applyFill="1" applyBorder="1" applyAlignment="1" applyProtection="1">
      <alignment horizontal="center" vertical="center" wrapText="1"/>
    </xf>
    <xf numFmtId="1" fontId="18" fillId="13" borderId="14" xfId="0" applyNumberFormat="1" applyFont="1" applyFill="1" applyBorder="1" applyAlignment="1" applyProtection="1">
      <alignment horizontal="center" vertical="center" wrapText="1"/>
    </xf>
    <xf numFmtId="169" fontId="18" fillId="13" borderId="2" xfId="2" applyNumberFormat="1" applyFont="1" applyFill="1" applyBorder="1" applyAlignment="1" applyProtection="1">
      <alignment horizontal="right" vertical="top" wrapText="1"/>
    </xf>
    <xf numFmtId="169" fontId="18" fillId="13" borderId="72" xfId="2" applyNumberFormat="1" applyFont="1" applyFill="1" applyBorder="1" applyAlignment="1" applyProtection="1">
      <alignment horizontal="right" vertical="top" wrapText="1"/>
    </xf>
    <xf numFmtId="169" fontId="18" fillId="13" borderId="65" xfId="2" applyNumberFormat="1" applyFont="1" applyFill="1" applyBorder="1" applyAlignment="1" applyProtection="1">
      <alignment horizontal="right" vertical="top" wrapText="1"/>
    </xf>
    <xf numFmtId="169" fontId="18" fillId="13" borderId="1" xfId="2" applyNumberFormat="1" applyFont="1" applyFill="1" applyBorder="1" applyAlignment="1" applyProtection="1">
      <alignment horizontal="right" vertical="top" wrapText="1"/>
    </xf>
    <xf numFmtId="169" fontId="18" fillId="13" borderId="54" xfId="2" applyNumberFormat="1" applyFont="1" applyFill="1" applyBorder="1" applyAlignment="1" applyProtection="1">
      <alignment horizontal="right" vertical="top" wrapText="1"/>
    </xf>
    <xf numFmtId="169" fontId="18" fillId="13" borderId="59" xfId="2" applyNumberFormat="1" applyFont="1" applyFill="1" applyBorder="1" applyAlignment="1" applyProtection="1">
      <alignment horizontal="right" vertical="top" wrapText="1"/>
    </xf>
    <xf numFmtId="10" fontId="18" fillId="13" borderId="66" xfId="2" applyNumberFormat="1" applyFont="1" applyFill="1" applyBorder="1" applyAlignment="1" applyProtection="1">
      <alignment horizontal="right" vertical="top" wrapText="1"/>
    </xf>
    <xf numFmtId="10" fontId="18" fillId="13" borderId="50" xfId="2" applyNumberFormat="1" applyFont="1" applyFill="1" applyBorder="1" applyAlignment="1" applyProtection="1">
      <alignment horizontal="right" vertical="top" wrapText="1"/>
    </xf>
    <xf numFmtId="169" fontId="18" fillId="13" borderId="32" xfId="2" applyNumberFormat="1" applyFont="1" applyFill="1" applyBorder="1" applyAlignment="1" applyProtection="1">
      <alignment horizontal="right" vertical="top" wrapText="1"/>
    </xf>
    <xf numFmtId="169" fontId="18" fillId="13" borderId="75" xfId="2" applyNumberFormat="1" applyFont="1" applyFill="1" applyBorder="1" applyAlignment="1" applyProtection="1">
      <alignment horizontal="right" vertical="top" wrapText="1"/>
    </xf>
    <xf numFmtId="10" fontId="18" fillId="13" borderId="79" xfId="2" applyNumberFormat="1" applyFont="1" applyFill="1" applyBorder="1" applyAlignment="1" applyProtection="1">
      <alignment horizontal="right" vertical="top" wrapText="1"/>
    </xf>
    <xf numFmtId="10" fontId="18" fillId="13" borderId="10" xfId="2" applyNumberFormat="1" applyFont="1" applyFill="1" applyBorder="1" applyAlignment="1" applyProtection="1">
      <alignment horizontal="right" vertical="top" wrapText="1"/>
    </xf>
    <xf numFmtId="169" fontId="17" fillId="13" borderId="2" xfId="2" applyNumberFormat="1" applyFont="1" applyFill="1" applyBorder="1" applyAlignment="1" applyProtection="1">
      <alignment horizontal="right" vertical="top" wrapText="1"/>
    </xf>
    <xf numFmtId="169" fontId="17" fillId="13" borderId="72" xfId="2" applyNumberFormat="1" applyFont="1" applyFill="1" applyBorder="1" applyAlignment="1" applyProtection="1">
      <alignment horizontal="right" vertical="top" wrapText="1"/>
    </xf>
    <xf numFmtId="10" fontId="17" fillId="13" borderId="65" xfId="2" applyNumberFormat="1" applyFont="1" applyFill="1" applyBorder="1" applyAlignment="1" applyProtection="1">
      <alignment horizontal="right" vertical="top" wrapText="1"/>
    </xf>
    <xf numFmtId="10" fontId="17" fillId="13" borderId="1" xfId="2" applyNumberFormat="1" applyFont="1" applyFill="1" applyBorder="1" applyAlignment="1" applyProtection="1">
      <alignment horizontal="right" vertical="top" wrapText="1"/>
    </xf>
    <xf numFmtId="164" fontId="18" fillId="11" borderId="62" xfId="0" applyNumberFormat="1" applyFont="1" applyFill="1" applyBorder="1" applyAlignment="1" applyProtection="1">
      <alignment horizontal="center" vertical="top" wrapText="1"/>
    </xf>
    <xf numFmtId="0" fontId="18" fillId="11" borderId="67" xfId="0" applyNumberFormat="1" applyFont="1" applyFill="1" applyBorder="1" applyAlignment="1" applyProtection="1">
      <alignment horizontal="center" vertical="center" wrapText="1"/>
    </xf>
    <xf numFmtId="0" fontId="18" fillId="11" borderId="49" xfId="0" applyNumberFormat="1" applyFont="1" applyFill="1" applyBorder="1" applyAlignment="1" applyProtection="1">
      <alignment horizontal="center" vertical="center" wrapText="1"/>
    </xf>
    <xf numFmtId="169" fontId="18" fillId="11" borderId="54" xfId="2" applyNumberFormat="1" applyFont="1" applyFill="1" applyBorder="1" applyAlignment="1" applyProtection="1">
      <alignment horizontal="right" vertical="top" wrapText="1"/>
    </xf>
    <xf numFmtId="169" fontId="18" fillId="11" borderId="32" xfId="2" applyNumberFormat="1" applyFont="1" applyFill="1" applyBorder="1" applyAlignment="1" applyProtection="1">
      <alignment horizontal="right" vertical="top" wrapText="1"/>
    </xf>
    <xf numFmtId="0" fontId="3" fillId="10" borderId="0" xfId="0" applyFont="1" applyFill="1" applyBorder="1" applyAlignment="1" applyProtection="1">
      <alignment horizontal="center" vertical="top"/>
    </xf>
    <xf numFmtId="164" fontId="18" fillId="10" borderId="62" xfId="0" applyNumberFormat="1" applyFont="1" applyFill="1" applyBorder="1" applyAlignment="1" applyProtection="1">
      <alignment horizontal="center" vertical="top" wrapText="1"/>
    </xf>
    <xf numFmtId="0" fontId="18" fillId="10" borderId="67" xfId="0" applyNumberFormat="1" applyFont="1" applyFill="1" applyBorder="1" applyAlignment="1" applyProtection="1">
      <alignment horizontal="center" vertical="center" wrapText="1"/>
    </xf>
    <xf numFmtId="0" fontId="18" fillId="10" borderId="49" xfId="0" applyNumberFormat="1" applyFont="1" applyFill="1" applyBorder="1" applyAlignment="1" applyProtection="1">
      <alignment horizontal="center" vertical="center" wrapText="1"/>
    </xf>
    <xf numFmtId="1" fontId="18" fillId="10" borderId="14" xfId="0" applyNumberFormat="1" applyFont="1" applyFill="1" applyBorder="1" applyAlignment="1" applyProtection="1">
      <alignment horizontal="center" vertical="center" wrapText="1"/>
    </xf>
    <xf numFmtId="169" fontId="18" fillId="10" borderId="56" xfId="2" applyNumberFormat="1" applyFont="1" applyFill="1" applyBorder="1" applyAlignment="1" applyProtection="1">
      <alignment horizontal="right" vertical="top" wrapText="1"/>
    </xf>
    <xf numFmtId="169" fontId="18" fillId="10" borderId="72" xfId="2" applyNumberFormat="1" applyFont="1" applyFill="1" applyBorder="1" applyAlignment="1" applyProtection="1">
      <alignment horizontal="right" vertical="top" wrapText="1"/>
    </xf>
    <xf numFmtId="169" fontId="18" fillId="10" borderId="47" xfId="2" applyNumberFormat="1" applyFont="1" applyFill="1" applyBorder="1" applyAlignment="1" applyProtection="1">
      <alignment horizontal="right" vertical="top" wrapText="1"/>
    </xf>
    <xf numFmtId="169" fontId="18" fillId="10" borderId="57" xfId="2" applyNumberFormat="1" applyFont="1" applyFill="1" applyBorder="1" applyAlignment="1" applyProtection="1">
      <alignment horizontal="right" vertical="top" wrapText="1"/>
    </xf>
    <xf numFmtId="169" fontId="18" fillId="10" borderId="59" xfId="2" applyNumberFormat="1" applyFont="1" applyFill="1" applyBorder="1" applyAlignment="1" applyProtection="1">
      <alignment horizontal="right" vertical="top" wrapText="1"/>
    </xf>
    <xf numFmtId="10" fontId="18" fillId="10" borderId="52" xfId="2" applyNumberFormat="1" applyFont="1" applyFill="1" applyBorder="1" applyAlignment="1" applyProtection="1">
      <alignment horizontal="right" vertical="top" wrapText="1"/>
    </xf>
    <xf numFmtId="169" fontId="18" fillId="10" borderId="77" xfId="2" applyNumberFormat="1" applyFont="1" applyFill="1" applyBorder="1" applyAlignment="1" applyProtection="1">
      <alignment horizontal="right" vertical="top" wrapText="1"/>
    </xf>
    <xf numFmtId="169" fontId="18" fillId="10" borderId="75" xfId="2" applyNumberFormat="1" applyFont="1" applyFill="1" applyBorder="1" applyAlignment="1" applyProtection="1">
      <alignment horizontal="right" vertical="top" wrapText="1"/>
    </xf>
    <xf numFmtId="10" fontId="18" fillId="10" borderId="45" xfId="2" applyNumberFormat="1" applyFont="1" applyFill="1" applyBorder="1" applyAlignment="1" applyProtection="1">
      <alignment horizontal="right" vertical="top" wrapText="1"/>
    </xf>
    <xf numFmtId="169" fontId="17" fillId="10" borderId="56" xfId="2" applyNumberFormat="1" applyFont="1" applyFill="1" applyBorder="1" applyAlignment="1" applyProtection="1">
      <alignment horizontal="right" vertical="top" wrapText="1"/>
    </xf>
    <xf numFmtId="169" fontId="17" fillId="10" borderId="72" xfId="2" applyNumberFormat="1" applyFont="1" applyFill="1" applyBorder="1" applyAlignment="1" applyProtection="1">
      <alignment horizontal="right" vertical="top" wrapText="1"/>
    </xf>
    <xf numFmtId="10" fontId="17" fillId="10" borderId="47" xfId="2" applyNumberFormat="1" applyFont="1" applyFill="1" applyBorder="1" applyAlignment="1" applyProtection="1">
      <alignment horizontal="right" vertical="top" wrapText="1"/>
    </xf>
    <xf numFmtId="0" fontId="3" fillId="14" borderId="0" xfId="0" applyFont="1" applyFill="1" applyAlignment="1" applyProtection="1">
      <alignment vertical="center"/>
    </xf>
    <xf numFmtId="0" fontId="3" fillId="14" borderId="0" xfId="0" applyFont="1" applyFill="1" applyBorder="1" applyAlignment="1" applyProtection="1">
      <alignment vertical="center"/>
    </xf>
    <xf numFmtId="164" fontId="18" fillId="14" borderId="9" xfId="0" applyNumberFormat="1" applyFont="1" applyFill="1" applyBorder="1" applyAlignment="1" applyProtection="1">
      <alignment horizontal="center" vertical="top" wrapText="1"/>
    </xf>
    <xf numFmtId="0" fontId="18" fillId="14" borderId="14" xfId="0" applyNumberFormat="1" applyFont="1" applyFill="1" applyBorder="1" applyAlignment="1" applyProtection="1">
      <alignment horizontal="center" vertical="center" wrapText="1"/>
    </xf>
    <xf numFmtId="1" fontId="18" fillId="14" borderId="14" xfId="0" applyNumberFormat="1" applyFont="1" applyFill="1" applyBorder="1" applyAlignment="1" applyProtection="1">
      <alignment horizontal="center" vertical="center" wrapText="1"/>
    </xf>
    <xf numFmtId="169" fontId="18" fillId="14" borderId="56" xfId="2" applyNumberFormat="1" applyFont="1" applyFill="1" applyBorder="1" applyAlignment="1" applyProtection="1">
      <alignment horizontal="right" vertical="top" wrapText="1"/>
    </xf>
    <xf numFmtId="169" fontId="18" fillId="14" borderId="7" xfId="2" applyNumberFormat="1" applyFont="1" applyFill="1" applyBorder="1" applyAlignment="1" applyProtection="1">
      <alignment horizontal="right" vertical="top" wrapText="1"/>
    </xf>
    <xf numFmtId="169" fontId="18" fillId="14" borderId="1" xfId="2" applyNumberFormat="1" applyFont="1" applyFill="1" applyBorder="1" applyAlignment="1" applyProtection="1">
      <alignment horizontal="right" vertical="top" wrapText="1"/>
    </xf>
    <xf numFmtId="169" fontId="18" fillId="14" borderId="57" xfId="2" applyNumberFormat="1" applyFont="1" applyFill="1" applyBorder="1" applyAlignment="1" applyProtection="1">
      <alignment horizontal="right" vertical="top" wrapText="1"/>
    </xf>
    <xf numFmtId="10" fontId="18" fillId="14" borderId="50" xfId="2" applyNumberFormat="1" applyFont="1" applyFill="1" applyBorder="1" applyAlignment="1" applyProtection="1">
      <alignment horizontal="right" vertical="top" wrapText="1"/>
    </xf>
    <xf numFmtId="169" fontId="18" fillId="14" borderId="77" xfId="2" applyNumberFormat="1" applyFont="1" applyFill="1" applyBorder="1" applyAlignment="1" applyProtection="1">
      <alignment horizontal="right" vertical="top" wrapText="1"/>
    </xf>
    <xf numFmtId="169" fontId="18" fillId="14" borderId="31" xfId="2" applyNumberFormat="1" applyFont="1" applyFill="1" applyBorder="1" applyAlignment="1" applyProtection="1">
      <alignment horizontal="right" vertical="top" wrapText="1"/>
    </xf>
    <xf numFmtId="10" fontId="18" fillId="14" borderId="31" xfId="2" applyNumberFormat="1" applyFont="1" applyFill="1" applyBorder="1" applyAlignment="1" applyProtection="1">
      <alignment horizontal="right" vertical="top" wrapText="1"/>
    </xf>
    <xf numFmtId="10" fontId="18" fillId="14" borderId="10" xfId="2" applyNumberFormat="1" applyFont="1" applyFill="1" applyBorder="1" applyAlignment="1" applyProtection="1">
      <alignment horizontal="right" vertical="top" wrapText="1"/>
    </xf>
    <xf numFmtId="169" fontId="17" fillId="14" borderId="56" xfId="2" applyNumberFormat="1" applyFont="1" applyFill="1" applyBorder="1" applyAlignment="1" applyProtection="1">
      <alignment horizontal="right" vertical="top" wrapText="1"/>
    </xf>
    <xf numFmtId="169" fontId="17" fillId="14" borderId="7" xfId="2" applyNumberFormat="1" applyFont="1" applyFill="1" applyBorder="1" applyAlignment="1" applyProtection="1">
      <alignment horizontal="right" vertical="top" wrapText="1"/>
    </xf>
    <xf numFmtId="10" fontId="17" fillId="14" borderId="7" xfId="2" applyNumberFormat="1" applyFont="1" applyFill="1" applyBorder="1" applyAlignment="1" applyProtection="1">
      <alignment horizontal="right" vertical="top" wrapText="1"/>
    </xf>
    <xf numFmtId="10" fontId="17" fillId="14" borderId="1" xfId="2" applyNumberFormat="1" applyFont="1" applyFill="1" applyBorder="1" applyAlignment="1" applyProtection="1">
      <alignment horizontal="right" vertical="top" wrapText="1"/>
    </xf>
    <xf numFmtId="0" fontId="3" fillId="15" borderId="0" xfId="0" applyFont="1" applyFill="1" applyAlignment="1" applyProtection="1">
      <alignment vertical="center"/>
    </xf>
    <xf numFmtId="0" fontId="3" fillId="15" borderId="24" xfId="0" applyFont="1" applyFill="1" applyBorder="1" applyAlignment="1" applyProtection="1">
      <alignment vertical="center"/>
    </xf>
    <xf numFmtId="164" fontId="18" fillId="15" borderId="9" xfId="0" applyNumberFormat="1" applyFont="1" applyFill="1" applyBorder="1" applyAlignment="1" applyProtection="1">
      <alignment horizontal="center" vertical="top" wrapText="1"/>
    </xf>
    <xf numFmtId="164" fontId="18" fillId="15" borderId="1" xfId="0" applyNumberFormat="1" applyFont="1" applyFill="1" applyBorder="1" applyAlignment="1" applyProtection="1">
      <alignment horizontal="center" vertical="top" wrapText="1"/>
    </xf>
    <xf numFmtId="10" fontId="18" fillId="15" borderId="15" xfId="0" applyNumberFormat="1" applyFont="1" applyFill="1" applyBorder="1" applyAlignment="1" applyProtection="1">
      <alignment horizontal="center" vertical="top" wrapText="1"/>
    </xf>
    <xf numFmtId="0" fontId="18" fillId="15" borderId="14" xfId="0" applyNumberFormat="1" applyFont="1" applyFill="1" applyBorder="1" applyAlignment="1" applyProtection="1">
      <alignment horizontal="center" vertical="center" wrapText="1"/>
    </xf>
    <xf numFmtId="0" fontId="18" fillId="15" borderId="27" xfId="0" applyNumberFormat="1" applyFont="1" applyFill="1" applyBorder="1" applyAlignment="1" applyProtection="1">
      <alignment horizontal="center" vertical="center" wrapText="1"/>
    </xf>
    <xf numFmtId="1" fontId="18" fillId="15" borderId="27" xfId="0" applyNumberFormat="1" applyFont="1" applyFill="1" applyBorder="1" applyAlignment="1" applyProtection="1">
      <alignment horizontal="center" vertical="center" wrapText="1"/>
    </xf>
    <xf numFmtId="10" fontId="17" fillId="15" borderId="5" xfId="2" applyNumberFormat="1" applyFont="1" applyFill="1" applyBorder="1" applyAlignment="1" applyProtection="1">
      <alignment horizontal="right" vertical="top" wrapText="1"/>
    </xf>
    <xf numFmtId="169" fontId="18" fillId="15" borderId="7" xfId="2" applyNumberFormat="1" applyFont="1" applyFill="1" applyBorder="1" applyAlignment="1" applyProtection="1">
      <alignment horizontal="right" vertical="top" wrapText="1"/>
    </xf>
    <xf numFmtId="169" fontId="18" fillId="15" borderId="1" xfId="2" applyNumberFormat="1" applyFont="1" applyFill="1" applyBorder="1" applyAlignment="1" applyProtection="1">
      <alignment horizontal="right" vertical="top" wrapText="1"/>
    </xf>
    <xf numFmtId="10" fontId="18" fillId="15" borderId="50" xfId="2" applyNumberFormat="1" applyFont="1" applyFill="1" applyBorder="1" applyAlignment="1" applyProtection="1">
      <alignment horizontal="right" vertical="top" wrapText="1"/>
    </xf>
    <xf numFmtId="169" fontId="18" fillId="15" borderId="45" xfId="2" applyNumberFormat="1" applyFont="1" applyFill="1" applyBorder="1" applyAlignment="1" applyProtection="1">
      <alignment horizontal="right" vertical="top" wrapText="1"/>
    </xf>
    <xf numFmtId="10" fontId="18" fillId="15" borderId="10" xfId="2" applyNumberFormat="1" applyFont="1" applyFill="1" applyBorder="1" applyAlignment="1" applyProtection="1">
      <alignment horizontal="right" vertical="top" wrapText="1"/>
    </xf>
    <xf numFmtId="169" fontId="18" fillId="15" borderId="31" xfId="2" applyNumberFormat="1" applyFont="1" applyFill="1" applyBorder="1" applyAlignment="1" applyProtection="1">
      <alignment horizontal="right" vertical="top" wrapText="1"/>
    </xf>
    <xf numFmtId="169" fontId="17" fillId="15" borderId="47" xfId="2" applyNumberFormat="1" applyFont="1" applyFill="1" applyBorder="1" applyAlignment="1" applyProtection="1">
      <alignment horizontal="right" vertical="top" wrapText="1"/>
    </xf>
    <xf numFmtId="10" fontId="17" fillId="15" borderId="1" xfId="2" applyNumberFormat="1" applyFont="1" applyFill="1" applyBorder="1" applyAlignment="1" applyProtection="1">
      <alignment horizontal="right" vertical="top" wrapText="1"/>
    </xf>
    <xf numFmtId="169" fontId="18" fillId="15" borderId="47" xfId="2" applyNumberFormat="1" applyFont="1" applyFill="1" applyBorder="1" applyAlignment="1" applyProtection="1">
      <alignment horizontal="right" vertical="top" wrapText="1"/>
    </xf>
    <xf numFmtId="169" fontId="18" fillId="15" borderId="52" xfId="2" applyNumberFormat="1" applyFont="1" applyFill="1" applyBorder="1" applyAlignment="1" applyProtection="1">
      <alignment horizontal="right" vertical="top" wrapText="1"/>
    </xf>
    <xf numFmtId="2" fontId="18" fillId="15" borderId="50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vertical="center"/>
    </xf>
    <xf numFmtId="0" fontId="3" fillId="16" borderId="0" xfId="0" applyFont="1" applyFill="1"/>
    <xf numFmtId="0" fontId="10" fillId="16" borderId="60" xfId="0" applyFont="1" applyFill="1" applyBorder="1" applyAlignment="1">
      <alignment horizontal="center" vertical="top" wrapText="1"/>
    </xf>
    <xf numFmtId="0" fontId="10" fillId="16" borderId="14" xfId="0" applyFont="1" applyFill="1" applyBorder="1" applyAlignment="1">
      <alignment horizontal="center" vertical="top" wrapText="1"/>
    </xf>
    <xf numFmtId="0" fontId="3" fillId="16" borderId="14" xfId="0" applyFont="1" applyFill="1" applyBorder="1" applyAlignment="1">
      <alignment horizontal="center" vertical="top" wrapText="1"/>
    </xf>
    <xf numFmtId="0" fontId="3" fillId="16" borderId="68" xfId="0" applyFont="1" applyFill="1" applyBorder="1" applyAlignment="1">
      <alignment horizontal="center" vertical="top" wrapText="1"/>
    </xf>
    <xf numFmtId="0" fontId="10" fillId="16" borderId="0" xfId="0" applyFont="1" applyFill="1"/>
    <xf numFmtId="0" fontId="3" fillId="0" borderId="5" xfId="0" applyFont="1" applyFill="1" applyBorder="1" applyAlignment="1" applyProtection="1">
      <alignment horizontal="center" vertical="center" wrapText="1"/>
    </xf>
    <xf numFmtId="165" fontId="3" fillId="0" borderId="5" xfId="2" applyNumberFormat="1" applyFont="1" applyBorder="1" applyAlignment="1">
      <alignment horizontal="center" vertical="center" wrapText="1"/>
    </xf>
    <xf numFmtId="165" fontId="3" fillId="0" borderId="41" xfId="2" applyNumberFormat="1" applyFont="1" applyBorder="1" applyAlignment="1">
      <alignment horizontal="center" vertical="center" wrapText="1"/>
    </xf>
    <xf numFmtId="170" fontId="3" fillId="0" borderId="41" xfId="2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top" wrapText="1"/>
    </xf>
    <xf numFmtId="0" fontId="6" fillId="16" borderId="14" xfId="0" applyFont="1" applyFill="1" applyBorder="1" applyAlignment="1">
      <alignment horizontal="center" vertical="top" wrapText="1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>
      <alignment vertical="top" wrapText="1"/>
    </xf>
    <xf numFmtId="0" fontId="15" fillId="0" borderId="0" xfId="0" applyFont="1" applyBorder="1" applyAlignment="1">
      <alignment horizontal="justify" vertical="top" wrapText="1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Alignment="1" applyProtection="1">
      <alignment vertical="center"/>
    </xf>
    <xf numFmtId="9" fontId="3" fillId="0" borderId="1" xfId="2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3" fillId="3" borderId="0" xfId="0" applyFont="1" applyFill="1" applyBorder="1" applyAlignment="1" applyProtection="1">
      <alignment vertical="center"/>
    </xf>
    <xf numFmtId="49" fontId="17" fillId="6" borderId="4" xfId="0" applyNumberFormat="1" applyFont="1" applyFill="1" applyBorder="1" applyAlignment="1" applyProtection="1">
      <alignment horizontal="center" vertical="top" wrapText="1"/>
    </xf>
    <xf numFmtId="0" fontId="3" fillId="6" borderId="0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2" fontId="17" fillId="2" borderId="5" xfId="2" applyNumberFormat="1" applyFont="1" applyFill="1" applyBorder="1" applyAlignment="1" applyProtection="1">
      <alignment horizontal="right" vertical="top" wrapText="1"/>
    </xf>
    <xf numFmtId="2" fontId="17" fillId="8" borderId="5" xfId="2" applyNumberFormat="1" applyFont="1" applyFill="1" applyBorder="1" applyAlignment="1" applyProtection="1">
      <alignment horizontal="right" vertical="top" wrapText="1"/>
    </xf>
    <xf numFmtId="2" fontId="17" fillId="9" borderId="6" xfId="2" applyNumberFormat="1" applyFont="1" applyFill="1" applyBorder="1" applyAlignment="1" applyProtection="1">
      <alignment horizontal="right" vertical="top" wrapText="1"/>
    </xf>
    <xf numFmtId="2" fontId="17" fillId="9" borderId="5" xfId="2" applyNumberFormat="1" applyFont="1" applyFill="1" applyBorder="1" applyAlignment="1" applyProtection="1">
      <alignment horizontal="right" vertical="top" wrapText="1"/>
    </xf>
    <xf numFmtId="2" fontId="17" fillId="7" borderId="11" xfId="2" applyNumberFormat="1" applyFont="1" applyFill="1" applyBorder="1" applyAlignment="1" applyProtection="1">
      <alignment horizontal="right" vertical="top" wrapText="1"/>
    </xf>
    <xf numFmtId="2" fontId="17" fillId="7" borderId="5" xfId="2" applyNumberFormat="1" applyFont="1" applyFill="1" applyBorder="1" applyAlignment="1" applyProtection="1">
      <alignment horizontal="right" vertical="top" wrapText="1"/>
    </xf>
    <xf numFmtId="2" fontId="17" fillId="4" borderId="3" xfId="2" applyNumberFormat="1" applyFont="1" applyFill="1" applyBorder="1" applyAlignment="1" applyProtection="1">
      <alignment horizontal="right" vertical="top" wrapText="1"/>
    </xf>
    <xf numFmtId="2" fontId="17" fillId="4" borderId="11" xfId="2" applyNumberFormat="1" applyFont="1" applyFill="1" applyBorder="1" applyAlignment="1" applyProtection="1">
      <alignment horizontal="right" vertical="top" wrapText="1"/>
    </xf>
    <xf numFmtId="2" fontId="17" fillId="6" borderId="11" xfId="2" applyNumberFormat="1" applyFont="1" applyFill="1" applyBorder="1" applyAlignment="1" applyProtection="1">
      <alignment horizontal="right" vertical="top" wrapText="1"/>
    </xf>
    <xf numFmtId="2" fontId="17" fillId="6" borderId="5" xfId="2" applyNumberFormat="1" applyFont="1" applyFill="1" applyBorder="1" applyAlignment="1" applyProtection="1">
      <alignment horizontal="right" vertical="top" wrapText="1"/>
    </xf>
    <xf numFmtId="2" fontId="17" fillId="12" borderId="11" xfId="2" applyNumberFormat="1" applyFont="1" applyFill="1" applyBorder="1" applyAlignment="1" applyProtection="1">
      <alignment horizontal="right" vertical="top" wrapText="1"/>
    </xf>
    <xf numFmtId="2" fontId="17" fillId="12" borderId="74" xfId="2" applyNumberFormat="1" applyFont="1" applyFill="1" applyBorder="1" applyAlignment="1" applyProtection="1">
      <alignment horizontal="right" vertical="top" wrapText="1"/>
    </xf>
    <xf numFmtId="2" fontId="17" fillId="12" borderId="46" xfId="2" applyNumberFormat="1" applyFont="1" applyFill="1" applyBorder="1" applyAlignment="1" applyProtection="1">
      <alignment horizontal="right" vertical="top" wrapText="1"/>
    </xf>
    <xf numFmtId="2" fontId="17" fillId="12" borderId="5" xfId="2" applyNumberFormat="1" applyFont="1" applyFill="1" applyBorder="1" applyAlignment="1" applyProtection="1">
      <alignment horizontal="right" vertical="top" wrapText="1"/>
    </xf>
    <xf numFmtId="2" fontId="17" fillId="13" borderId="44" xfId="2" applyNumberFormat="1" applyFont="1" applyFill="1" applyBorder="1" applyAlignment="1" applyProtection="1">
      <alignment horizontal="right" vertical="top" wrapText="1"/>
    </xf>
    <xf numFmtId="2" fontId="17" fillId="13" borderId="74" xfId="2" applyNumberFormat="1" applyFont="1" applyFill="1" applyBorder="1" applyAlignment="1" applyProtection="1">
      <alignment horizontal="right" vertical="top" wrapText="1"/>
    </xf>
    <xf numFmtId="2" fontId="17" fillId="13" borderId="80" xfId="2" applyNumberFormat="1" applyFont="1" applyFill="1" applyBorder="1" applyAlignment="1" applyProtection="1">
      <alignment horizontal="right" vertical="top" wrapText="1"/>
    </xf>
    <xf numFmtId="2" fontId="17" fillId="13" borderId="5" xfId="2" applyNumberFormat="1" applyFont="1" applyFill="1" applyBorder="1" applyAlignment="1" applyProtection="1">
      <alignment horizontal="right" vertical="top" wrapText="1"/>
    </xf>
    <xf numFmtId="2" fontId="17" fillId="11" borderId="44" xfId="2" applyNumberFormat="1" applyFont="1" applyFill="1" applyBorder="1" applyAlignment="1" applyProtection="1">
      <alignment horizontal="right" vertical="top" wrapText="1"/>
    </xf>
    <xf numFmtId="2" fontId="17" fillId="11" borderId="74" xfId="2" applyNumberFormat="1" applyFont="1" applyFill="1" applyBorder="1" applyAlignment="1" applyProtection="1">
      <alignment horizontal="right" vertical="top" wrapText="1"/>
    </xf>
    <xf numFmtId="2" fontId="17" fillId="11" borderId="46" xfId="2" applyNumberFormat="1" applyFont="1" applyFill="1" applyBorder="1" applyAlignment="1" applyProtection="1">
      <alignment horizontal="right" vertical="top" wrapText="1"/>
    </xf>
    <xf numFmtId="2" fontId="17" fillId="11" borderId="5" xfId="2" applyNumberFormat="1" applyFont="1" applyFill="1" applyBorder="1" applyAlignment="1" applyProtection="1">
      <alignment horizontal="right" vertical="top" wrapText="1"/>
    </xf>
    <xf numFmtId="2" fontId="17" fillId="10" borderId="78" xfId="2" applyNumberFormat="1" applyFont="1" applyFill="1" applyBorder="1" applyAlignment="1" applyProtection="1">
      <alignment horizontal="right" vertical="top" wrapText="1"/>
    </xf>
    <xf numFmtId="2" fontId="17" fillId="10" borderId="74" xfId="2" applyNumberFormat="1" applyFont="1" applyFill="1" applyBorder="1" applyAlignment="1" applyProtection="1">
      <alignment horizontal="right" vertical="top" wrapText="1"/>
    </xf>
    <xf numFmtId="2" fontId="17" fillId="10" borderId="46" xfId="2" applyNumberFormat="1" applyFont="1" applyFill="1" applyBorder="1" applyAlignment="1" applyProtection="1">
      <alignment horizontal="right" vertical="top" wrapText="1"/>
    </xf>
    <xf numFmtId="2" fontId="17" fillId="10" borderId="5" xfId="2" applyNumberFormat="1" applyFont="1" applyFill="1" applyBorder="1" applyAlignment="1" applyProtection="1">
      <alignment horizontal="right" vertical="top" wrapText="1"/>
    </xf>
    <xf numFmtId="2" fontId="17" fillId="14" borderId="78" xfId="2" applyNumberFormat="1" applyFont="1" applyFill="1" applyBorder="1" applyAlignment="1" applyProtection="1">
      <alignment horizontal="right" vertical="top" wrapText="1"/>
    </xf>
    <xf numFmtId="2" fontId="17" fillId="14" borderId="36" xfId="2" applyNumberFormat="1" applyFont="1" applyFill="1" applyBorder="1" applyAlignment="1" applyProtection="1">
      <alignment horizontal="right" vertical="top" wrapText="1"/>
    </xf>
    <xf numFmtId="2" fontId="17" fillId="14" borderId="5" xfId="2" applyNumberFormat="1" applyFont="1" applyFill="1" applyBorder="1" applyAlignment="1" applyProtection="1">
      <alignment horizontal="right" vertical="top" wrapText="1"/>
    </xf>
    <xf numFmtId="2" fontId="17" fillId="15" borderId="44" xfId="2" applyNumberFormat="1" applyFont="1" applyFill="1" applyBorder="1" applyAlignment="1" applyProtection="1">
      <alignment horizontal="right" vertical="top" wrapText="1"/>
    </xf>
    <xf numFmtId="2" fontId="17" fillId="15" borderId="5" xfId="2" applyNumberFormat="1" applyFont="1" applyFill="1" applyBorder="1" applyAlignment="1" applyProtection="1">
      <alignment horizontal="right" vertical="top" wrapText="1"/>
    </xf>
    <xf numFmtId="2" fontId="18" fillId="2" borderId="4" xfId="2" applyNumberFormat="1" applyFont="1" applyFill="1" applyBorder="1" applyAlignment="1" applyProtection="1">
      <alignment horizontal="right" vertical="top" wrapText="1"/>
    </xf>
    <xf numFmtId="2" fontId="18" fillId="2" borderId="1" xfId="2" applyNumberFormat="1" applyFont="1" applyFill="1" applyBorder="1" applyAlignment="1" applyProtection="1">
      <alignment horizontal="right" vertical="top" wrapText="1"/>
    </xf>
    <xf numFmtId="2" fontId="18" fillId="8" borderId="1" xfId="2" applyNumberFormat="1" applyFont="1" applyFill="1" applyBorder="1" applyAlignment="1" applyProtection="1">
      <alignment horizontal="right" vertical="top" wrapText="1"/>
    </xf>
    <xf numFmtId="2" fontId="18" fillId="9" borderId="7" xfId="2" applyNumberFormat="1" applyFont="1" applyFill="1" applyBorder="1" applyAlignment="1" applyProtection="1">
      <alignment horizontal="right" vertical="top" wrapText="1"/>
    </xf>
    <xf numFmtId="2" fontId="18" fillId="9" borderId="1" xfId="2" applyNumberFormat="1" applyFont="1" applyFill="1" applyBorder="1" applyAlignment="1" applyProtection="1">
      <alignment horizontal="right" vertical="top" wrapText="1"/>
    </xf>
    <xf numFmtId="2" fontId="18" fillId="7" borderId="1" xfId="2" applyNumberFormat="1" applyFont="1" applyFill="1" applyBorder="1" applyAlignment="1" applyProtection="1">
      <alignment horizontal="right" vertical="top" wrapText="1"/>
    </xf>
    <xf numFmtId="2" fontId="18" fillId="4" borderId="2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2" fontId="18" fillId="12" borderId="1" xfId="2" applyNumberFormat="1" applyFont="1" applyFill="1" applyBorder="1" applyAlignment="1" applyProtection="1">
      <alignment horizontal="right" vertical="top" wrapText="1"/>
    </xf>
    <xf numFmtId="2" fontId="18" fillId="12" borderId="72" xfId="2" applyNumberFormat="1" applyFont="1" applyFill="1" applyBorder="1" applyAlignment="1" applyProtection="1">
      <alignment horizontal="right" vertical="top" wrapText="1"/>
    </xf>
    <xf numFmtId="2" fontId="18" fillId="12" borderId="47" xfId="2" applyNumberFormat="1" applyFont="1" applyFill="1" applyBorder="1" applyAlignment="1" applyProtection="1">
      <alignment horizontal="right" vertical="top" wrapText="1"/>
    </xf>
    <xf numFmtId="2" fontId="18" fillId="12" borderId="65" xfId="2" applyNumberFormat="1" applyFont="1" applyFill="1" applyBorder="1" applyAlignment="1" applyProtection="1">
      <alignment horizontal="right" vertical="top" wrapText="1"/>
    </xf>
    <xf numFmtId="2" fontId="18" fillId="13" borderId="2" xfId="2" applyNumberFormat="1" applyFont="1" applyFill="1" applyBorder="1" applyAlignment="1" applyProtection="1">
      <alignment horizontal="right" vertical="top" wrapText="1"/>
    </xf>
    <xf numFmtId="2" fontId="18" fillId="13" borderId="72" xfId="2" applyNumberFormat="1" applyFont="1" applyFill="1" applyBorder="1" applyAlignment="1" applyProtection="1">
      <alignment horizontal="right" vertical="top" wrapText="1"/>
    </xf>
    <xf numFmtId="2" fontId="18" fillId="13" borderId="65" xfId="2" applyNumberFormat="1" applyFont="1" applyFill="1" applyBorder="1" applyAlignment="1" applyProtection="1">
      <alignment horizontal="right" vertical="top" wrapText="1"/>
    </xf>
    <xf numFmtId="2" fontId="18" fillId="13" borderId="1" xfId="2" applyNumberFormat="1" applyFont="1" applyFill="1" applyBorder="1" applyAlignment="1" applyProtection="1">
      <alignment horizontal="right" vertical="top" wrapText="1"/>
    </xf>
    <xf numFmtId="2" fontId="18" fillId="11" borderId="2" xfId="2" applyNumberFormat="1" applyFont="1" applyFill="1" applyBorder="1" applyAlignment="1" applyProtection="1">
      <alignment horizontal="right" vertical="top" wrapText="1"/>
    </xf>
    <xf numFmtId="2" fontId="18" fillId="11" borderId="72" xfId="2" applyNumberFormat="1" applyFont="1" applyFill="1" applyBorder="1" applyAlignment="1" applyProtection="1">
      <alignment horizontal="right" vertical="top" wrapText="1"/>
    </xf>
    <xf numFmtId="2" fontId="18" fillId="11" borderId="47" xfId="2" applyNumberFormat="1" applyFont="1" applyFill="1" applyBorder="1" applyAlignment="1" applyProtection="1">
      <alignment horizontal="right" vertical="top" wrapText="1"/>
    </xf>
    <xf numFmtId="2" fontId="18" fillId="11" borderId="1" xfId="2" applyNumberFormat="1" applyFont="1" applyFill="1" applyBorder="1" applyAlignment="1" applyProtection="1">
      <alignment horizontal="right" vertical="top" wrapText="1"/>
    </xf>
    <xf numFmtId="2" fontId="18" fillId="10" borderId="56" xfId="2" applyNumberFormat="1" applyFont="1" applyFill="1" applyBorder="1" applyAlignment="1" applyProtection="1">
      <alignment horizontal="right" vertical="top" wrapText="1"/>
    </xf>
    <xf numFmtId="2" fontId="18" fillId="10" borderId="72" xfId="2" applyNumberFormat="1" applyFont="1" applyFill="1" applyBorder="1" applyAlignment="1" applyProtection="1">
      <alignment horizontal="right" vertical="top" wrapText="1"/>
    </xf>
    <xf numFmtId="2" fontId="18" fillId="10" borderId="47" xfId="2" applyNumberFormat="1" applyFont="1" applyFill="1" applyBorder="1" applyAlignment="1" applyProtection="1">
      <alignment horizontal="right" vertical="top" wrapText="1"/>
    </xf>
    <xf numFmtId="2" fontId="18" fillId="10" borderId="1" xfId="2" applyNumberFormat="1" applyFont="1" applyFill="1" applyBorder="1" applyAlignment="1" applyProtection="1">
      <alignment horizontal="right" vertical="top" wrapText="1"/>
    </xf>
    <xf numFmtId="2" fontId="18" fillId="14" borderId="56" xfId="2" applyNumberFormat="1" applyFont="1" applyFill="1" applyBorder="1" applyAlignment="1" applyProtection="1">
      <alignment horizontal="right" vertical="top" wrapText="1"/>
    </xf>
    <xf numFmtId="2" fontId="18" fillId="14" borderId="7" xfId="2" applyNumberFormat="1" applyFont="1" applyFill="1" applyBorder="1" applyAlignment="1" applyProtection="1">
      <alignment horizontal="right" vertical="top" wrapText="1"/>
    </xf>
    <xf numFmtId="2" fontId="18" fillId="14" borderId="1" xfId="2" applyNumberFormat="1" applyFont="1" applyFill="1" applyBorder="1" applyAlignment="1" applyProtection="1">
      <alignment horizontal="right" vertical="top" wrapText="1"/>
    </xf>
    <xf numFmtId="2" fontId="18" fillId="15" borderId="7" xfId="2" applyNumberFormat="1" applyFont="1" applyFill="1" applyBorder="1" applyAlignment="1" applyProtection="1">
      <alignment horizontal="right" vertical="top" wrapText="1"/>
    </xf>
    <xf numFmtId="2" fontId="18" fillId="15" borderId="1" xfId="2" applyNumberFormat="1" applyFont="1" applyFill="1" applyBorder="1" applyAlignment="1" applyProtection="1">
      <alignment horizontal="right" vertical="top" wrapText="1"/>
    </xf>
    <xf numFmtId="2" fontId="18" fillId="2" borderId="53" xfId="2" applyNumberFormat="1" applyFont="1" applyFill="1" applyBorder="1" applyAlignment="1" applyProtection="1">
      <alignment horizontal="right" vertical="top" wrapText="1"/>
    </xf>
    <xf numFmtId="2" fontId="18" fillId="2" borderId="50" xfId="2" applyNumberFormat="1" applyFont="1" applyFill="1" applyBorder="1" applyAlignment="1" applyProtection="1">
      <alignment horizontal="right" vertical="top" wrapText="1"/>
    </xf>
    <xf numFmtId="2" fontId="18" fillId="8" borderId="50" xfId="2" applyNumberFormat="1" applyFont="1" applyFill="1" applyBorder="1" applyAlignment="1" applyProtection="1">
      <alignment horizontal="right" vertical="top" wrapText="1"/>
    </xf>
    <xf numFmtId="2" fontId="18" fillId="9" borderId="61" xfId="2" applyNumberFormat="1" applyFont="1" applyFill="1" applyBorder="1" applyAlignment="1" applyProtection="1">
      <alignment horizontal="right" vertical="top" wrapText="1"/>
    </xf>
    <xf numFmtId="2" fontId="18" fillId="9" borderId="50" xfId="2" applyNumberFormat="1" applyFont="1" applyFill="1" applyBorder="1" applyAlignment="1" applyProtection="1">
      <alignment horizontal="right" vertical="top" wrapText="1"/>
    </xf>
    <xf numFmtId="2" fontId="18" fillId="7" borderId="50" xfId="2" applyNumberFormat="1" applyFont="1" applyFill="1" applyBorder="1" applyAlignment="1" applyProtection="1">
      <alignment horizontal="right" vertical="top" wrapText="1"/>
    </xf>
    <xf numFmtId="2" fontId="18" fillId="4" borderId="54" xfId="2" applyNumberFormat="1" applyFont="1" applyFill="1" applyBorder="1" applyAlignment="1" applyProtection="1">
      <alignment horizontal="right" vertical="top" wrapText="1"/>
    </xf>
    <xf numFmtId="2" fontId="18" fillId="4" borderId="50" xfId="2" applyNumberFormat="1" applyFont="1" applyFill="1" applyBorder="1" applyAlignment="1" applyProtection="1">
      <alignment horizontal="right" vertical="top" wrapText="1"/>
    </xf>
    <xf numFmtId="2" fontId="18" fillId="6" borderId="50" xfId="2" applyNumberFormat="1" applyFont="1" applyFill="1" applyBorder="1" applyAlignment="1" applyProtection="1">
      <alignment horizontal="right" vertical="top" wrapText="1"/>
    </xf>
    <xf numFmtId="2" fontId="18" fillId="12" borderId="50" xfId="2" applyNumberFormat="1" applyFont="1" applyFill="1" applyBorder="1" applyAlignment="1" applyProtection="1">
      <alignment horizontal="right" vertical="top" wrapText="1"/>
    </xf>
    <xf numFmtId="2" fontId="18" fillId="12" borderId="59" xfId="2" applyNumberFormat="1" applyFont="1" applyFill="1" applyBorder="1" applyAlignment="1" applyProtection="1">
      <alignment horizontal="right" vertical="top" wrapText="1"/>
    </xf>
    <xf numFmtId="2" fontId="18" fillId="12" borderId="52" xfId="2" applyNumberFormat="1" applyFont="1" applyFill="1" applyBorder="1" applyAlignment="1" applyProtection="1">
      <alignment horizontal="right" vertical="top" wrapText="1"/>
    </xf>
    <xf numFmtId="2" fontId="18" fillId="12" borderId="66" xfId="2" applyNumberFormat="1" applyFont="1" applyFill="1" applyBorder="1" applyAlignment="1" applyProtection="1">
      <alignment horizontal="right" vertical="top" wrapText="1"/>
    </xf>
    <xf numFmtId="2" fontId="18" fillId="13" borderId="54" xfId="2" applyNumberFormat="1" applyFont="1" applyFill="1" applyBorder="1" applyAlignment="1" applyProtection="1">
      <alignment horizontal="right" vertical="top" wrapText="1"/>
    </xf>
    <xf numFmtId="2" fontId="18" fillId="13" borderId="59" xfId="2" applyNumberFormat="1" applyFont="1" applyFill="1" applyBorder="1" applyAlignment="1" applyProtection="1">
      <alignment horizontal="right" vertical="top" wrapText="1"/>
    </xf>
    <xf numFmtId="2" fontId="18" fillId="13" borderId="66" xfId="2" applyNumberFormat="1" applyFont="1" applyFill="1" applyBorder="1" applyAlignment="1" applyProtection="1">
      <alignment horizontal="right" vertical="top" wrapText="1"/>
    </xf>
    <xf numFmtId="2" fontId="18" fillId="13" borderId="50" xfId="2" applyNumberFormat="1" applyFont="1" applyFill="1" applyBorder="1" applyAlignment="1" applyProtection="1">
      <alignment horizontal="right" vertical="top" wrapText="1"/>
    </xf>
    <xf numFmtId="2" fontId="18" fillId="11" borderId="54" xfId="2" applyNumberFormat="1" applyFont="1" applyFill="1" applyBorder="1" applyAlignment="1" applyProtection="1">
      <alignment horizontal="right" vertical="top" wrapText="1"/>
    </xf>
    <xf numFmtId="2" fontId="18" fillId="11" borderId="59" xfId="2" applyNumberFormat="1" applyFont="1" applyFill="1" applyBorder="1" applyAlignment="1" applyProtection="1">
      <alignment horizontal="right" vertical="top" wrapText="1"/>
    </xf>
    <xf numFmtId="2" fontId="18" fillId="11" borderId="52" xfId="2" applyNumberFormat="1" applyFont="1" applyFill="1" applyBorder="1" applyAlignment="1" applyProtection="1">
      <alignment horizontal="right" vertical="top" wrapText="1"/>
    </xf>
    <xf numFmtId="2" fontId="18" fillId="11" borderId="50" xfId="2" applyNumberFormat="1" applyFont="1" applyFill="1" applyBorder="1" applyAlignment="1" applyProtection="1">
      <alignment horizontal="right" vertical="top" wrapText="1"/>
    </xf>
    <xf numFmtId="2" fontId="18" fillId="10" borderId="57" xfId="2" applyNumberFormat="1" applyFont="1" applyFill="1" applyBorder="1" applyAlignment="1" applyProtection="1">
      <alignment horizontal="right" vertical="top" wrapText="1"/>
    </xf>
    <xf numFmtId="2" fontId="18" fillId="10" borderId="59" xfId="2" applyNumberFormat="1" applyFont="1" applyFill="1" applyBorder="1" applyAlignment="1" applyProtection="1">
      <alignment horizontal="right" vertical="top" wrapText="1"/>
    </xf>
    <xf numFmtId="2" fontId="18" fillId="10" borderId="52" xfId="2" applyNumberFormat="1" applyFont="1" applyFill="1" applyBorder="1" applyAlignment="1" applyProtection="1">
      <alignment horizontal="right" vertical="top" wrapText="1"/>
    </xf>
    <xf numFmtId="2" fontId="18" fillId="10" borderId="50" xfId="2" applyNumberFormat="1" applyFont="1" applyFill="1" applyBorder="1" applyAlignment="1" applyProtection="1">
      <alignment horizontal="right" vertical="top" wrapText="1"/>
    </xf>
    <xf numFmtId="2" fontId="18" fillId="14" borderId="57" xfId="2" applyNumberFormat="1" applyFont="1" applyFill="1" applyBorder="1" applyAlignment="1" applyProtection="1">
      <alignment horizontal="right" vertical="top" wrapText="1"/>
    </xf>
    <xf numFmtId="2" fontId="18" fillId="14" borderId="50" xfId="2" applyNumberFormat="1" applyFont="1" applyFill="1" applyBorder="1" applyAlignment="1" applyProtection="1">
      <alignment horizontal="right" vertical="top" wrapText="1"/>
    </xf>
    <xf numFmtId="2" fontId="18" fillId="15" borderId="59" xfId="2" applyNumberFormat="1" applyFont="1" applyFill="1" applyBorder="1" applyAlignment="1" applyProtection="1">
      <alignment horizontal="right" vertical="top" wrapText="1"/>
    </xf>
    <xf numFmtId="2" fontId="18" fillId="9" borderId="10" xfId="2" applyNumberFormat="1" applyFont="1" applyFill="1" applyBorder="1" applyAlignment="1" applyProtection="1">
      <alignment horizontal="right" vertical="top" wrapText="1"/>
    </xf>
    <xf numFmtId="2" fontId="18" fillId="7" borderId="10" xfId="2" applyNumberFormat="1" applyFont="1" applyFill="1" applyBorder="1" applyAlignment="1" applyProtection="1">
      <alignment horizontal="right" vertical="top" wrapText="1"/>
    </xf>
    <xf numFmtId="2" fontId="18" fillId="4" borderId="32" xfId="2" applyNumberFormat="1" applyFont="1" applyFill="1" applyBorder="1" applyAlignment="1" applyProtection="1">
      <alignment horizontal="right" vertical="top" wrapText="1"/>
    </xf>
    <xf numFmtId="2" fontId="18" fillId="4" borderId="10" xfId="2" applyNumberFormat="1" applyFont="1" applyFill="1" applyBorder="1" applyAlignment="1" applyProtection="1">
      <alignment horizontal="right" vertical="top" wrapText="1"/>
    </xf>
    <xf numFmtId="2" fontId="18" fillId="6" borderId="10" xfId="2" applyNumberFormat="1" applyFont="1" applyFill="1" applyBorder="1" applyAlignment="1" applyProtection="1">
      <alignment horizontal="right" vertical="top" wrapText="1"/>
    </xf>
    <xf numFmtId="2" fontId="18" fillId="12" borderId="10" xfId="2" applyNumberFormat="1" applyFont="1" applyFill="1" applyBorder="1" applyAlignment="1" applyProtection="1">
      <alignment horizontal="right" vertical="top" wrapText="1"/>
    </xf>
    <xf numFmtId="2" fontId="18" fillId="12" borderId="75" xfId="2" applyNumberFormat="1" applyFont="1" applyFill="1" applyBorder="1" applyAlignment="1" applyProtection="1">
      <alignment horizontal="right" vertical="top" wrapText="1"/>
    </xf>
    <xf numFmtId="2" fontId="18" fillId="12" borderId="45" xfId="2" applyNumberFormat="1" applyFont="1" applyFill="1" applyBorder="1" applyAlignment="1" applyProtection="1">
      <alignment horizontal="right" vertical="top" wrapText="1"/>
    </xf>
    <xf numFmtId="2" fontId="18" fillId="12" borderId="79" xfId="2" applyNumberFormat="1" applyFont="1" applyFill="1" applyBorder="1" applyAlignment="1" applyProtection="1">
      <alignment horizontal="right" vertical="top" wrapText="1"/>
    </xf>
    <xf numFmtId="2" fontId="18" fillId="13" borderId="32" xfId="2" applyNumberFormat="1" applyFont="1" applyFill="1" applyBorder="1" applyAlignment="1" applyProtection="1">
      <alignment horizontal="right" vertical="top" wrapText="1"/>
    </xf>
    <xf numFmtId="2" fontId="18" fillId="13" borderId="75" xfId="2" applyNumberFormat="1" applyFont="1" applyFill="1" applyBorder="1" applyAlignment="1" applyProtection="1">
      <alignment horizontal="right" vertical="top" wrapText="1"/>
    </xf>
    <xf numFmtId="2" fontId="18" fillId="13" borderId="79" xfId="2" applyNumberFormat="1" applyFont="1" applyFill="1" applyBorder="1" applyAlignment="1" applyProtection="1">
      <alignment horizontal="right" vertical="top" wrapText="1"/>
    </xf>
    <xf numFmtId="2" fontId="18" fillId="13" borderId="10" xfId="2" applyNumberFormat="1" applyFont="1" applyFill="1" applyBorder="1" applyAlignment="1" applyProtection="1">
      <alignment horizontal="right" vertical="top" wrapText="1"/>
    </xf>
    <xf numFmtId="2" fontId="18" fillId="11" borderId="32" xfId="2" applyNumberFormat="1" applyFont="1" applyFill="1" applyBorder="1" applyAlignment="1" applyProtection="1">
      <alignment horizontal="right" vertical="top" wrapText="1"/>
    </xf>
    <xf numFmtId="2" fontId="18" fillId="11" borderId="75" xfId="2" applyNumberFormat="1" applyFont="1" applyFill="1" applyBorder="1" applyAlignment="1" applyProtection="1">
      <alignment horizontal="right" vertical="top" wrapText="1"/>
    </xf>
    <xf numFmtId="2" fontId="18" fillId="11" borderId="45" xfId="2" applyNumberFormat="1" applyFont="1" applyFill="1" applyBorder="1" applyAlignment="1" applyProtection="1">
      <alignment horizontal="right" vertical="top" wrapText="1"/>
    </xf>
    <xf numFmtId="2" fontId="18" fillId="11" borderId="10" xfId="2" applyNumberFormat="1" applyFont="1" applyFill="1" applyBorder="1" applyAlignment="1" applyProtection="1">
      <alignment horizontal="right" vertical="top" wrapText="1"/>
    </xf>
    <xf numFmtId="2" fontId="18" fillId="10" borderId="77" xfId="2" applyNumberFormat="1" applyFont="1" applyFill="1" applyBorder="1" applyAlignment="1" applyProtection="1">
      <alignment horizontal="right" vertical="top" wrapText="1"/>
    </xf>
    <xf numFmtId="2" fontId="18" fillId="10" borderId="75" xfId="2" applyNumberFormat="1" applyFont="1" applyFill="1" applyBorder="1" applyAlignment="1" applyProtection="1">
      <alignment horizontal="right" vertical="top" wrapText="1"/>
    </xf>
    <xf numFmtId="2" fontId="18" fillId="10" borderId="45" xfId="2" applyNumberFormat="1" applyFont="1" applyFill="1" applyBorder="1" applyAlignment="1" applyProtection="1">
      <alignment horizontal="right" vertical="top" wrapText="1"/>
    </xf>
    <xf numFmtId="2" fontId="18" fillId="10" borderId="10" xfId="2" applyNumberFormat="1" applyFont="1" applyFill="1" applyBorder="1" applyAlignment="1" applyProtection="1">
      <alignment horizontal="right" vertical="top" wrapText="1"/>
    </xf>
    <xf numFmtId="2" fontId="18" fillId="14" borderId="77" xfId="2" applyNumberFormat="1" applyFont="1" applyFill="1" applyBorder="1" applyAlignment="1" applyProtection="1">
      <alignment horizontal="right" vertical="top" wrapText="1"/>
    </xf>
    <xf numFmtId="2" fontId="18" fillId="14" borderId="31" xfId="2" applyNumberFormat="1" applyFont="1" applyFill="1" applyBorder="1" applyAlignment="1" applyProtection="1">
      <alignment horizontal="right" vertical="top" wrapText="1"/>
    </xf>
    <xf numFmtId="2" fontId="18" fillId="14" borderId="10" xfId="2" applyNumberFormat="1" applyFont="1" applyFill="1" applyBorder="1" applyAlignment="1" applyProtection="1">
      <alignment horizontal="right" vertical="top" wrapText="1"/>
    </xf>
    <xf numFmtId="2" fontId="18" fillId="15" borderId="45" xfId="2" applyNumberFormat="1" applyFont="1" applyFill="1" applyBorder="1" applyAlignment="1" applyProtection="1">
      <alignment horizontal="right" vertical="top" wrapText="1"/>
    </xf>
    <xf numFmtId="2" fontId="18" fillId="15" borderId="10" xfId="2" applyNumberFormat="1" applyFont="1" applyFill="1" applyBorder="1" applyAlignment="1" applyProtection="1">
      <alignment horizontal="right" vertical="top" wrapText="1"/>
    </xf>
    <xf numFmtId="2" fontId="18" fillId="2" borderId="42" xfId="2" applyNumberFormat="1" applyFont="1" applyFill="1" applyBorder="1" applyAlignment="1" applyProtection="1">
      <alignment horizontal="right" vertical="top" wrapText="1"/>
    </xf>
    <xf numFmtId="2" fontId="18" fillId="2" borderId="10" xfId="2" applyNumberFormat="1" applyFont="1" applyFill="1" applyBorder="1" applyAlignment="1" applyProtection="1">
      <alignment horizontal="right" vertical="top" wrapText="1"/>
    </xf>
    <xf numFmtId="2" fontId="18" fillId="8" borderId="10" xfId="2" applyNumberFormat="1" applyFont="1" applyFill="1" applyBorder="1" applyAlignment="1" applyProtection="1">
      <alignment horizontal="right" vertical="top" wrapText="1"/>
    </xf>
    <xf numFmtId="2" fontId="18" fillId="9" borderId="31" xfId="2" applyNumberFormat="1" applyFont="1" applyFill="1" applyBorder="1" applyAlignment="1" applyProtection="1">
      <alignment horizontal="right" vertical="top" wrapText="1"/>
    </xf>
    <xf numFmtId="2" fontId="18" fillId="15" borderId="31" xfId="2" applyNumberFormat="1" applyFont="1" applyFill="1" applyBorder="1" applyAlignment="1" applyProtection="1">
      <alignment horizontal="right" vertical="top" wrapText="1"/>
    </xf>
    <xf numFmtId="0" fontId="17" fillId="2" borderId="5" xfId="2" applyNumberFormat="1" applyFont="1" applyFill="1" applyBorder="1" applyAlignment="1" applyProtection="1">
      <alignment horizontal="right" vertical="top" wrapText="1"/>
    </xf>
    <xf numFmtId="0" fontId="17" fillId="8" borderId="5" xfId="2" applyNumberFormat="1" applyFont="1" applyFill="1" applyBorder="1" applyAlignment="1" applyProtection="1">
      <alignment horizontal="right" vertical="top" wrapText="1"/>
    </xf>
    <xf numFmtId="0" fontId="17" fillId="9" borderId="6" xfId="2" applyNumberFormat="1" applyFont="1" applyFill="1" applyBorder="1" applyAlignment="1" applyProtection="1">
      <alignment horizontal="right" vertical="top" wrapText="1"/>
    </xf>
    <xf numFmtId="0" fontId="17" fillId="9" borderId="5" xfId="2" applyNumberFormat="1" applyFont="1" applyFill="1" applyBorder="1" applyAlignment="1" applyProtection="1">
      <alignment horizontal="right" vertical="top" wrapText="1"/>
    </xf>
    <xf numFmtId="0" fontId="17" fillId="7" borderId="5" xfId="2" applyNumberFormat="1" applyFont="1" applyFill="1" applyBorder="1" applyAlignment="1" applyProtection="1">
      <alignment horizontal="right" vertical="top" wrapText="1"/>
    </xf>
    <xf numFmtId="0" fontId="17" fillId="6" borderId="5" xfId="2" applyNumberFormat="1" applyFont="1" applyFill="1" applyBorder="1" applyAlignment="1" applyProtection="1">
      <alignment horizontal="right" vertical="top" wrapText="1"/>
    </xf>
    <xf numFmtId="0" fontId="17" fillId="12" borderId="5" xfId="2" applyNumberFormat="1" applyFont="1" applyFill="1" applyBorder="1" applyAlignment="1" applyProtection="1">
      <alignment horizontal="right" vertical="top" wrapText="1"/>
    </xf>
    <xf numFmtId="0" fontId="17" fillId="13" borderId="5" xfId="2" applyNumberFormat="1" applyFont="1" applyFill="1" applyBorder="1" applyAlignment="1" applyProtection="1">
      <alignment horizontal="right" vertical="top" wrapText="1"/>
    </xf>
    <xf numFmtId="0" fontId="17" fillId="11" borderId="5" xfId="2" applyNumberFormat="1" applyFont="1" applyFill="1" applyBorder="1" applyAlignment="1" applyProtection="1">
      <alignment horizontal="right" vertical="top" wrapText="1"/>
    </xf>
    <xf numFmtId="0" fontId="17" fillId="10" borderId="5" xfId="2" applyNumberFormat="1" applyFont="1" applyFill="1" applyBorder="1" applyAlignment="1" applyProtection="1">
      <alignment horizontal="right" vertical="top" wrapText="1"/>
    </xf>
    <xf numFmtId="0" fontId="17" fillId="14" borderId="5" xfId="2" applyNumberFormat="1" applyFont="1" applyFill="1" applyBorder="1" applyAlignment="1" applyProtection="1">
      <alignment horizontal="right" vertical="top" wrapText="1"/>
    </xf>
    <xf numFmtId="0" fontId="17" fillId="15" borderId="5" xfId="2" applyNumberFormat="1" applyFont="1" applyFill="1" applyBorder="1" applyAlignment="1" applyProtection="1">
      <alignment horizontal="right" vertical="top" wrapText="1"/>
    </xf>
    <xf numFmtId="0" fontId="18" fillId="5" borderId="1" xfId="2" applyNumberFormat="1" applyFont="1" applyFill="1" applyBorder="1" applyAlignment="1" applyProtection="1">
      <alignment horizontal="right" vertical="top" wrapText="1"/>
    </xf>
    <xf numFmtId="0" fontId="18" fillId="5" borderId="4" xfId="2" applyNumberFormat="1" applyFont="1" applyFill="1" applyBorder="1" applyAlignment="1" applyProtection="1">
      <alignment horizontal="right" vertical="top" wrapText="1"/>
    </xf>
    <xf numFmtId="0" fontId="18" fillId="2" borderId="1" xfId="2" applyNumberFormat="1" applyFont="1" applyFill="1" applyBorder="1" applyAlignment="1" applyProtection="1">
      <alignment horizontal="right" vertical="top" wrapText="1"/>
    </xf>
    <xf numFmtId="0" fontId="18" fillId="8" borderId="1" xfId="2" applyNumberFormat="1" applyFont="1" applyFill="1" applyBorder="1" applyAlignment="1" applyProtection="1">
      <alignment horizontal="right" vertical="top" wrapText="1"/>
    </xf>
    <xf numFmtId="0" fontId="18" fillId="9" borderId="7" xfId="2" applyNumberFormat="1" applyFont="1" applyFill="1" applyBorder="1" applyAlignment="1" applyProtection="1">
      <alignment horizontal="right" vertical="top" wrapText="1"/>
    </xf>
    <xf numFmtId="0" fontId="18" fillId="9" borderId="1" xfId="2" applyNumberFormat="1" applyFont="1" applyFill="1" applyBorder="1" applyAlignment="1" applyProtection="1">
      <alignment horizontal="right" vertical="top" wrapText="1"/>
    </xf>
    <xf numFmtId="0" fontId="18" fillId="7" borderId="1" xfId="2" applyNumberFormat="1" applyFont="1" applyFill="1" applyBorder="1" applyAlignment="1" applyProtection="1">
      <alignment horizontal="right" vertical="top" wrapText="1"/>
    </xf>
    <xf numFmtId="0" fontId="18" fillId="4" borderId="2" xfId="2" applyNumberFormat="1" applyFont="1" applyFill="1" applyBorder="1" applyAlignment="1" applyProtection="1">
      <alignment horizontal="right" vertical="top" wrapText="1"/>
    </xf>
    <xf numFmtId="0" fontId="18" fillId="4" borderId="1" xfId="2" applyNumberFormat="1" applyFont="1" applyFill="1" applyBorder="1" applyAlignment="1" applyProtection="1">
      <alignment horizontal="right" vertical="top" wrapText="1"/>
    </xf>
    <xf numFmtId="0" fontId="18" fillId="6" borderId="1" xfId="2" applyNumberFormat="1" applyFont="1" applyFill="1" applyBorder="1" applyAlignment="1" applyProtection="1">
      <alignment horizontal="right" vertical="top" wrapText="1"/>
    </xf>
    <xf numFmtId="0" fontId="18" fillId="12" borderId="1" xfId="2" applyNumberFormat="1" applyFont="1" applyFill="1" applyBorder="1" applyAlignment="1" applyProtection="1">
      <alignment horizontal="right" vertical="top" wrapText="1"/>
    </xf>
    <xf numFmtId="0" fontId="18" fillId="12" borderId="72" xfId="2" applyNumberFormat="1" applyFont="1" applyFill="1" applyBorder="1" applyAlignment="1" applyProtection="1">
      <alignment horizontal="right" vertical="top" wrapText="1"/>
    </xf>
    <xf numFmtId="0" fontId="18" fillId="12" borderId="47" xfId="2" applyNumberFormat="1" applyFont="1" applyFill="1" applyBorder="1" applyAlignment="1" applyProtection="1">
      <alignment horizontal="right" vertical="top" wrapText="1"/>
    </xf>
    <xf numFmtId="0" fontId="18" fillId="12" borderId="65" xfId="2" applyNumberFormat="1" applyFont="1" applyFill="1" applyBorder="1" applyAlignment="1" applyProtection="1">
      <alignment horizontal="right" vertical="top" wrapText="1"/>
    </xf>
    <xf numFmtId="0" fontId="18" fillId="13" borderId="2" xfId="2" applyNumberFormat="1" applyFont="1" applyFill="1" applyBorder="1" applyAlignment="1" applyProtection="1">
      <alignment horizontal="right" vertical="top" wrapText="1"/>
    </xf>
    <xf numFmtId="0" fontId="18" fillId="13" borderId="72" xfId="2" applyNumberFormat="1" applyFont="1" applyFill="1" applyBorder="1" applyAlignment="1" applyProtection="1">
      <alignment horizontal="right" vertical="top" wrapText="1"/>
    </xf>
    <xf numFmtId="0" fontId="18" fillId="13" borderId="65" xfId="2" applyNumberFormat="1" applyFont="1" applyFill="1" applyBorder="1" applyAlignment="1" applyProtection="1">
      <alignment horizontal="right" vertical="top" wrapText="1"/>
    </xf>
    <xf numFmtId="0" fontId="18" fillId="13" borderId="1" xfId="2" applyNumberFormat="1" applyFont="1" applyFill="1" applyBorder="1" applyAlignment="1" applyProtection="1">
      <alignment horizontal="right" vertical="top" wrapText="1"/>
    </xf>
    <xf numFmtId="0" fontId="18" fillId="11" borderId="2" xfId="2" applyNumberFormat="1" applyFont="1" applyFill="1" applyBorder="1" applyAlignment="1" applyProtection="1">
      <alignment horizontal="right" vertical="top" wrapText="1"/>
    </xf>
    <xf numFmtId="0" fontId="18" fillId="11" borderId="72" xfId="2" applyNumberFormat="1" applyFont="1" applyFill="1" applyBorder="1" applyAlignment="1" applyProtection="1">
      <alignment horizontal="right" vertical="top" wrapText="1"/>
    </xf>
    <xf numFmtId="0" fontId="18" fillId="11" borderId="47" xfId="2" applyNumberFormat="1" applyFont="1" applyFill="1" applyBorder="1" applyAlignment="1" applyProtection="1">
      <alignment horizontal="right" vertical="top" wrapText="1"/>
    </xf>
    <xf numFmtId="0" fontId="18" fillId="11" borderId="1" xfId="2" applyNumberFormat="1" applyFont="1" applyFill="1" applyBorder="1" applyAlignment="1" applyProtection="1">
      <alignment horizontal="right" vertical="top" wrapText="1"/>
    </xf>
    <xf numFmtId="0" fontId="18" fillId="10" borderId="56" xfId="2" applyNumberFormat="1" applyFont="1" applyFill="1" applyBorder="1" applyAlignment="1" applyProtection="1">
      <alignment horizontal="right" vertical="top" wrapText="1"/>
    </xf>
    <xf numFmtId="0" fontId="18" fillId="10" borderId="72" xfId="2" applyNumberFormat="1" applyFont="1" applyFill="1" applyBorder="1" applyAlignment="1" applyProtection="1">
      <alignment horizontal="right" vertical="top" wrapText="1"/>
    </xf>
    <xf numFmtId="0" fontId="18" fillId="10" borderId="47" xfId="2" applyNumberFormat="1" applyFont="1" applyFill="1" applyBorder="1" applyAlignment="1" applyProtection="1">
      <alignment horizontal="right" vertical="top" wrapText="1"/>
    </xf>
    <xf numFmtId="0" fontId="18" fillId="10" borderId="1" xfId="2" applyNumberFormat="1" applyFont="1" applyFill="1" applyBorder="1" applyAlignment="1" applyProtection="1">
      <alignment horizontal="right" vertical="top" wrapText="1"/>
    </xf>
    <xf numFmtId="0" fontId="18" fillId="14" borderId="56" xfId="2" applyNumberFormat="1" applyFont="1" applyFill="1" applyBorder="1" applyAlignment="1" applyProtection="1">
      <alignment horizontal="right" vertical="top" wrapText="1"/>
    </xf>
    <xf numFmtId="0" fontId="18" fillId="14" borderId="7" xfId="2" applyNumberFormat="1" applyFont="1" applyFill="1" applyBorder="1" applyAlignment="1" applyProtection="1">
      <alignment horizontal="right" vertical="top" wrapText="1"/>
    </xf>
    <xf numFmtId="0" fontId="18" fillId="14" borderId="1" xfId="2" applyNumberFormat="1" applyFont="1" applyFill="1" applyBorder="1" applyAlignment="1" applyProtection="1">
      <alignment horizontal="right" vertical="top" wrapText="1"/>
    </xf>
    <xf numFmtId="0" fontId="18" fillId="15" borderId="7" xfId="2" applyNumberFormat="1" applyFont="1" applyFill="1" applyBorder="1" applyAlignment="1" applyProtection="1">
      <alignment horizontal="right" vertical="top" wrapText="1"/>
    </xf>
    <xf numFmtId="0" fontId="18" fillId="15" borderId="1" xfId="2" applyNumberFormat="1" applyFont="1" applyFill="1" applyBorder="1" applyAlignment="1" applyProtection="1">
      <alignment horizontal="right" vertical="top" wrapText="1"/>
    </xf>
    <xf numFmtId="0" fontId="18" fillId="5" borderId="42" xfId="2" applyNumberFormat="1" applyFont="1" applyFill="1" applyBorder="1" applyAlignment="1" applyProtection="1">
      <alignment horizontal="right" vertical="top" wrapText="1"/>
    </xf>
    <xf numFmtId="0" fontId="18" fillId="2" borderId="50" xfId="2" applyNumberFormat="1" applyFont="1" applyFill="1" applyBorder="1" applyAlignment="1" applyProtection="1">
      <alignment horizontal="right" vertical="top" wrapText="1"/>
    </xf>
    <xf numFmtId="0" fontId="18" fillId="8" borderId="50" xfId="2" applyNumberFormat="1" applyFont="1" applyFill="1" applyBorder="1" applyAlignment="1" applyProtection="1">
      <alignment horizontal="right" vertical="top" wrapText="1"/>
    </xf>
    <xf numFmtId="0" fontId="18" fillId="9" borderId="61" xfId="2" applyNumberFormat="1" applyFont="1" applyFill="1" applyBorder="1" applyAlignment="1" applyProtection="1">
      <alignment horizontal="right" vertical="top" wrapText="1"/>
    </xf>
    <xf numFmtId="0" fontId="18" fillId="9" borderId="50" xfId="2" applyNumberFormat="1" applyFont="1" applyFill="1" applyBorder="1" applyAlignment="1" applyProtection="1">
      <alignment horizontal="right" vertical="top" wrapText="1"/>
    </xf>
    <xf numFmtId="0" fontId="18" fillId="7" borderId="50" xfId="2" applyNumberFormat="1" applyFont="1" applyFill="1" applyBorder="1" applyAlignment="1" applyProtection="1">
      <alignment horizontal="right" vertical="top" wrapText="1"/>
    </xf>
    <xf numFmtId="0" fontId="18" fillId="4" borderId="54" xfId="2" applyNumberFormat="1" applyFont="1" applyFill="1" applyBorder="1" applyAlignment="1" applyProtection="1">
      <alignment horizontal="right" vertical="top" wrapText="1"/>
    </xf>
    <xf numFmtId="0" fontId="18" fillId="4" borderId="50" xfId="2" applyNumberFormat="1" applyFont="1" applyFill="1" applyBorder="1" applyAlignment="1" applyProtection="1">
      <alignment horizontal="right" vertical="top" wrapText="1"/>
    </xf>
    <xf numFmtId="0" fontId="18" fillId="6" borderId="50" xfId="2" applyNumberFormat="1" applyFont="1" applyFill="1" applyBorder="1" applyAlignment="1" applyProtection="1">
      <alignment horizontal="right" vertical="top" wrapText="1"/>
    </xf>
    <xf numFmtId="0" fontId="18" fillId="12" borderId="50" xfId="2" applyNumberFormat="1" applyFont="1" applyFill="1" applyBorder="1" applyAlignment="1" applyProtection="1">
      <alignment horizontal="right" vertical="top" wrapText="1"/>
    </xf>
    <xf numFmtId="0" fontId="18" fillId="12" borderId="59" xfId="2" applyNumberFormat="1" applyFont="1" applyFill="1" applyBorder="1" applyAlignment="1" applyProtection="1">
      <alignment horizontal="right" vertical="top" wrapText="1"/>
    </xf>
    <xf numFmtId="0" fontId="18" fillId="12" borderId="52" xfId="2" applyNumberFormat="1" applyFont="1" applyFill="1" applyBorder="1" applyAlignment="1" applyProtection="1">
      <alignment horizontal="right" vertical="top" wrapText="1"/>
    </xf>
    <xf numFmtId="0" fontId="18" fillId="12" borderId="66" xfId="2" applyNumberFormat="1" applyFont="1" applyFill="1" applyBorder="1" applyAlignment="1" applyProtection="1">
      <alignment horizontal="right" vertical="top" wrapText="1"/>
    </xf>
    <xf numFmtId="0" fontId="18" fillId="13" borderId="54" xfId="2" applyNumberFormat="1" applyFont="1" applyFill="1" applyBorder="1" applyAlignment="1" applyProtection="1">
      <alignment horizontal="right" vertical="top" wrapText="1"/>
    </xf>
    <xf numFmtId="0" fontId="18" fillId="13" borderId="59" xfId="2" applyNumberFormat="1" applyFont="1" applyFill="1" applyBorder="1" applyAlignment="1" applyProtection="1">
      <alignment horizontal="right" vertical="top" wrapText="1"/>
    </xf>
    <xf numFmtId="0" fontId="18" fillId="13" borderId="66" xfId="2" applyNumberFormat="1" applyFont="1" applyFill="1" applyBorder="1" applyAlignment="1" applyProtection="1">
      <alignment horizontal="right" vertical="top" wrapText="1"/>
    </xf>
    <xf numFmtId="0" fontId="18" fillId="13" borderId="50" xfId="2" applyNumberFormat="1" applyFont="1" applyFill="1" applyBorder="1" applyAlignment="1" applyProtection="1">
      <alignment horizontal="right" vertical="top" wrapText="1"/>
    </xf>
    <xf numFmtId="0" fontId="18" fillId="11" borderId="54" xfId="2" applyNumberFormat="1" applyFont="1" applyFill="1" applyBorder="1" applyAlignment="1" applyProtection="1">
      <alignment horizontal="right" vertical="top" wrapText="1"/>
    </xf>
    <xf numFmtId="0" fontId="18" fillId="11" borderId="59" xfId="2" applyNumberFormat="1" applyFont="1" applyFill="1" applyBorder="1" applyAlignment="1" applyProtection="1">
      <alignment horizontal="right" vertical="top" wrapText="1"/>
    </xf>
    <xf numFmtId="0" fontId="18" fillId="11" borderId="52" xfId="2" applyNumberFormat="1" applyFont="1" applyFill="1" applyBorder="1" applyAlignment="1" applyProtection="1">
      <alignment horizontal="right" vertical="top" wrapText="1"/>
    </xf>
    <xf numFmtId="0" fontId="18" fillId="11" borderId="50" xfId="2" applyNumberFormat="1" applyFont="1" applyFill="1" applyBorder="1" applyAlignment="1" applyProtection="1">
      <alignment horizontal="right" vertical="top" wrapText="1"/>
    </xf>
    <xf numFmtId="0" fontId="18" fillId="10" borderId="57" xfId="2" applyNumberFormat="1" applyFont="1" applyFill="1" applyBorder="1" applyAlignment="1" applyProtection="1">
      <alignment horizontal="right" vertical="top" wrapText="1"/>
    </xf>
    <xf numFmtId="0" fontId="18" fillId="10" borderId="59" xfId="2" applyNumberFormat="1" applyFont="1" applyFill="1" applyBorder="1" applyAlignment="1" applyProtection="1">
      <alignment horizontal="right" vertical="top" wrapText="1"/>
    </xf>
    <xf numFmtId="0" fontId="18" fillId="10" borderId="52" xfId="2" applyNumberFormat="1" applyFont="1" applyFill="1" applyBorder="1" applyAlignment="1" applyProtection="1">
      <alignment horizontal="right" vertical="top" wrapText="1"/>
    </xf>
    <xf numFmtId="0" fontId="18" fillId="10" borderId="50" xfId="2" applyNumberFormat="1" applyFont="1" applyFill="1" applyBorder="1" applyAlignment="1" applyProtection="1">
      <alignment horizontal="right" vertical="top" wrapText="1"/>
    </xf>
    <xf numFmtId="0" fontId="18" fillId="14" borderId="57" xfId="2" applyNumberFormat="1" applyFont="1" applyFill="1" applyBorder="1" applyAlignment="1" applyProtection="1">
      <alignment horizontal="right" vertical="top" wrapText="1"/>
    </xf>
    <xf numFmtId="0" fontId="18" fillId="14" borderId="59" xfId="2" applyNumberFormat="1" applyFont="1" applyFill="1" applyBorder="1" applyAlignment="1" applyProtection="1">
      <alignment horizontal="right" vertical="top" wrapText="1"/>
    </xf>
    <xf numFmtId="0" fontId="18" fillId="14" borderId="50" xfId="2" applyNumberFormat="1" applyFont="1" applyFill="1" applyBorder="1" applyAlignment="1" applyProtection="1">
      <alignment horizontal="right" vertical="top" wrapText="1"/>
    </xf>
    <xf numFmtId="0" fontId="18" fillId="15" borderId="59" xfId="2" applyNumberFormat="1" applyFont="1" applyFill="1" applyBorder="1" applyAlignment="1" applyProtection="1">
      <alignment horizontal="right" vertical="top" wrapText="1"/>
    </xf>
    <xf numFmtId="0" fontId="18" fillId="15" borderId="50" xfId="2" applyNumberFormat="1" applyFont="1" applyFill="1" applyBorder="1" applyAlignment="1" applyProtection="1">
      <alignment horizontal="right" vertical="top" wrapText="1"/>
    </xf>
    <xf numFmtId="0" fontId="18" fillId="9" borderId="10" xfId="2" applyNumberFormat="1" applyFont="1" applyFill="1" applyBorder="1" applyAlignment="1" applyProtection="1">
      <alignment horizontal="right" vertical="top" wrapText="1"/>
    </xf>
    <xf numFmtId="0" fontId="18" fillId="7" borderId="10" xfId="2" applyNumberFormat="1" applyFont="1" applyFill="1" applyBorder="1" applyAlignment="1" applyProtection="1">
      <alignment horizontal="right" vertical="top" wrapText="1"/>
    </xf>
    <xf numFmtId="0" fontId="18" fillId="4" borderId="32" xfId="2" applyNumberFormat="1" applyFont="1" applyFill="1" applyBorder="1" applyAlignment="1" applyProtection="1">
      <alignment horizontal="right" vertical="top" wrapText="1"/>
    </xf>
    <xf numFmtId="0" fontId="18" fillId="4" borderId="10" xfId="2" applyNumberFormat="1" applyFont="1" applyFill="1" applyBorder="1" applyAlignment="1" applyProtection="1">
      <alignment horizontal="right" vertical="top" wrapText="1"/>
    </xf>
    <xf numFmtId="0" fontId="18" fillId="6" borderId="10" xfId="2" applyNumberFormat="1" applyFont="1" applyFill="1" applyBorder="1" applyAlignment="1" applyProtection="1">
      <alignment horizontal="right" vertical="top" wrapText="1"/>
    </xf>
    <xf numFmtId="0" fontId="18" fillId="12" borderId="10" xfId="2" applyNumberFormat="1" applyFont="1" applyFill="1" applyBorder="1" applyAlignment="1" applyProtection="1">
      <alignment horizontal="right" vertical="top" wrapText="1"/>
    </xf>
    <xf numFmtId="0" fontId="18" fillId="12" borderId="75" xfId="2" applyNumberFormat="1" applyFont="1" applyFill="1" applyBorder="1" applyAlignment="1" applyProtection="1">
      <alignment horizontal="right" vertical="top" wrapText="1"/>
    </xf>
    <xf numFmtId="0" fontId="18" fillId="12" borderId="45" xfId="2" applyNumberFormat="1" applyFont="1" applyFill="1" applyBorder="1" applyAlignment="1" applyProtection="1">
      <alignment horizontal="right" vertical="top" wrapText="1"/>
    </xf>
    <xf numFmtId="0" fontId="18" fillId="12" borderId="79" xfId="2" applyNumberFormat="1" applyFont="1" applyFill="1" applyBorder="1" applyAlignment="1" applyProtection="1">
      <alignment horizontal="right" vertical="top" wrapText="1"/>
    </xf>
    <xf numFmtId="0" fontId="18" fillId="13" borderId="32" xfId="2" applyNumberFormat="1" applyFont="1" applyFill="1" applyBorder="1" applyAlignment="1" applyProtection="1">
      <alignment horizontal="right" vertical="top" wrapText="1"/>
    </xf>
    <xf numFmtId="0" fontId="18" fillId="13" borderId="75" xfId="2" applyNumberFormat="1" applyFont="1" applyFill="1" applyBorder="1" applyAlignment="1" applyProtection="1">
      <alignment horizontal="right" vertical="top" wrapText="1"/>
    </xf>
    <xf numFmtId="0" fontId="18" fillId="13" borderId="79" xfId="2" applyNumberFormat="1" applyFont="1" applyFill="1" applyBorder="1" applyAlignment="1" applyProtection="1">
      <alignment horizontal="right" vertical="top" wrapText="1"/>
    </xf>
    <xf numFmtId="0" fontId="18" fillId="13" borderId="10" xfId="2" applyNumberFormat="1" applyFont="1" applyFill="1" applyBorder="1" applyAlignment="1" applyProtection="1">
      <alignment horizontal="right" vertical="top" wrapText="1"/>
    </xf>
    <xf numFmtId="0" fontId="18" fillId="11" borderId="32" xfId="2" applyNumberFormat="1" applyFont="1" applyFill="1" applyBorder="1" applyAlignment="1" applyProtection="1">
      <alignment horizontal="right" vertical="top" wrapText="1"/>
    </xf>
    <xf numFmtId="0" fontId="18" fillId="11" borderId="75" xfId="2" applyNumberFormat="1" applyFont="1" applyFill="1" applyBorder="1" applyAlignment="1" applyProtection="1">
      <alignment horizontal="right" vertical="top" wrapText="1"/>
    </xf>
    <xf numFmtId="0" fontId="18" fillId="11" borderId="45" xfId="2" applyNumberFormat="1" applyFont="1" applyFill="1" applyBorder="1" applyAlignment="1" applyProtection="1">
      <alignment horizontal="right" vertical="top" wrapText="1"/>
    </xf>
    <xf numFmtId="0" fontId="18" fillId="11" borderId="10" xfId="2" applyNumberFormat="1" applyFont="1" applyFill="1" applyBorder="1" applyAlignment="1" applyProtection="1">
      <alignment horizontal="right" vertical="top" wrapText="1"/>
    </xf>
    <xf numFmtId="0" fontId="18" fillId="10" borderId="77" xfId="2" applyNumberFormat="1" applyFont="1" applyFill="1" applyBorder="1" applyAlignment="1" applyProtection="1">
      <alignment horizontal="right" vertical="top" wrapText="1"/>
    </xf>
    <xf numFmtId="0" fontId="18" fillId="10" borderId="75" xfId="2" applyNumberFormat="1" applyFont="1" applyFill="1" applyBorder="1" applyAlignment="1" applyProtection="1">
      <alignment horizontal="right" vertical="top" wrapText="1"/>
    </xf>
    <xf numFmtId="0" fontId="18" fillId="10" borderId="45" xfId="2" applyNumberFormat="1" applyFont="1" applyFill="1" applyBorder="1" applyAlignment="1" applyProtection="1">
      <alignment horizontal="right" vertical="top" wrapText="1"/>
    </xf>
    <xf numFmtId="0" fontId="18" fillId="10" borderId="10" xfId="2" applyNumberFormat="1" applyFont="1" applyFill="1" applyBorder="1" applyAlignment="1" applyProtection="1">
      <alignment horizontal="right" vertical="top" wrapText="1"/>
    </xf>
    <xf numFmtId="0" fontId="18" fillId="14" borderId="77" xfId="2" applyNumberFormat="1" applyFont="1" applyFill="1" applyBorder="1" applyAlignment="1" applyProtection="1">
      <alignment horizontal="right" vertical="top" wrapText="1"/>
    </xf>
    <xf numFmtId="0" fontId="18" fillId="14" borderId="31" xfId="2" applyNumberFormat="1" applyFont="1" applyFill="1" applyBorder="1" applyAlignment="1" applyProtection="1">
      <alignment horizontal="right" vertical="top" wrapText="1"/>
    </xf>
    <xf numFmtId="0" fontId="18" fillId="14" borderId="10" xfId="2" applyNumberFormat="1" applyFont="1" applyFill="1" applyBorder="1" applyAlignment="1" applyProtection="1">
      <alignment horizontal="right" vertical="top" wrapText="1"/>
    </xf>
    <xf numFmtId="0" fontId="18" fillId="15" borderId="10" xfId="2" applyNumberFormat="1" applyFont="1" applyFill="1" applyBorder="1" applyAlignment="1" applyProtection="1">
      <alignment horizontal="right" vertical="top" wrapText="1"/>
    </xf>
    <xf numFmtId="0" fontId="18" fillId="2" borderId="10" xfId="2" applyNumberFormat="1" applyFont="1" applyFill="1" applyBorder="1" applyAlignment="1" applyProtection="1">
      <alignment horizontal="right" vertical="top" wrapText="1"/>
    </xf>
    <xf numFmtId="0" fontId="18" fillId="8" borderId="10" xfId="2" applyNumberFormat="1" applyFont="1" applyFill="1" applyBorder="1" applyAlignment="1" applyProtection="1">
      <alignment horizontal="right" vertical="top" wrapText="1"/>
    </xf>
    <xf numFmtId="0" fontId="18" fillId="9" borderId="31" xfId="2" applyNumberFormat="1" applyFont="1" applyFill="1" applyBorder="1" applyAlignment="1" applyProtection="1">
      <alignment horizontal="right" vertical="top" wrapText="1"/>
    </xf>
    <xf numFmtId="0" fontId="18" fillId="15" borderId="31" xfId="2" applyNumberFormat="1" applyFont="1" applyFill="1" applyBorder="1" applyAlignment="1" applyProtection="1">
      <alignment horizontal="right" vertical="top" wrapText="1"/>
    </xf>
    <xf numFmtId="0" fontId="18" fillId="5" borderId="10" xfId="2" applyNumberFormat="1" applyFont="1" applyFill="1" applyBorder="1" applyAlignment="1" applyProtection="1">
      <alignment horizontal="right" vertical="top" wrapText="1"/>
    </xf>
    <xf numFmtId="2" fontId="17" fillId="0" borderId="4" xfId="2" applyNumberFormat="1" applyFont="1" applyFill="1" applyBorder="1" applyAlignment="1" applyProtection="1">
      <alignment horizontal="right" vertical="top" wrapText="1"/>
    </xf>
    <xf numFmtId="2" fontId="17" fillId="2" borderId="4" xfId="2" applyNumberFormat="1" applyFont="1" applyFill="1" applyBorder="1" applyAlignment="1" applyProtection="1">
      <alignment horizontal="right" vertical="top" wrapText="1"/>
    </xf>
    <xf numFmtId="2" fontId="17" fillId="2" borderId="1" xfId="2" applyNumberFormat="1" applyFont="1" applyFill="1" applyBorder="1" applyAlignment="1" applyProtection="1">
      <alignment horizontal="right" vertical="top" wrapText="1"/>
    </xf>
    <xf numFmtId="2" fontId="17" fillId="8" borderId="1" xfId="2" applyNumberFormat="1" applyFont="1" applyFill="1" applyBorder="1" applyAlignment="1" applyProtection="1">
      <alignment horizontal="right" vertical="top" wrapText="1"/>
    </xf>
    <xf numFmtId="2" fontId="17" fillId="8" borderId="2" xfId="2" applyNumberFormat="1" applyFont="1" applyFill="1" applyBorder="1" applyAlignment="1" applyProtection="1">
      <alignment horizontal="right" vertical="top" wrapText="1"/>
    </xf>
    <xf numFmtId="2" fontId="17" fillId="9" borderId="1" xfId="2" applyNumberFormat="1" applyFont="1" applyFill="1" applyBorder="1" applyAlignment="1" applyProtection="1">
      <alignment horizontal="right" vertical="top" wrapText="1"/>
    </xf>
    <xf numFmtId="2" fontId="17" fillId="7" borderId="1" xfId="2" applyNumberFormat="1" applyFont="1" applyFill="1" applyBorder="1" applyAlignment="1" applyProtection="1">
      <alignment horizontal="right" vertical="top" wrapText="1"/>
    </xf>
    <xf numFmtId="2" fontId="17" fillId="4" borderId="1" xfId="2" applyNumberFormat="1" applyFont="1" applyFill="1" applyBorder="1" applyAlignment="1" applyProtection="1">
      <alignment horizontal="right" vertical="top" wrapText="1"/>
    </xf>
    <xf numFmtId="2" fontId="17" fillId="6" borderId="1" xfId="2" applyNumberFormat="1" applyFont="1" applyFill="1" applyBorder="1" applyAlignment="1" applyProtection="1">
      <alignment horizontal="right" vertical="top" wrapText="1"/>
    </xf>
    <xf numFmtId="2" fontId="17" fillId="12" borderId="1" xfId="2" applyNumberFormat="1" applyFont="1" applyFill="1" applyBorder="1" applyAlignment="1" applyProtection="1">
      <alignment horizontal="right" vertical="top" wrapText="1"/>
    </xf>
    <xf numFmtId="2" fontId="17" fillId="12" borderId="72" xfId="2" applyNumberFormat="1" applyFont="1" applyFill="1" applyBorder="1" applyAlignment="1" applyProtection="1">
      <alignment horizontal="right" vertical="top" wrapText="1"/>
    </xf>
    <xf numFmtId="2" fontId="17" fillId="12" borderId="47" xfId="2" applyNumberFormat="1" applyFont="1" applyFill="1" applyBorder="1" applyAlignment="1" applyProtection="1">
      <alignment horizontal="right" vertical="top" wrapText="1"/>
    </xf>
    <xf numFmtId="2" fontId="17" fillId="12" borderId="65" xfId="2" applyNumberFormat="1" applyFont="1" applyFill="1" applyBorder="1" applyAlignment="1" applyProtection="1">
      <alignment horizontal="right" vertical="top" wrapText="1"/>
    </xf>
    <xf numFmtId="2" fontId="17" fillId="13" borderId="2" xfId="2" applyNumberFormat="1" applyFont="1" applyFill="1" applyBorder="1" applyAlignment="1" applyProtection="1">
      <alignment horizontal="right" vertical="top" wrapText="1"/>
    </xf>
    <xf numFmtId="2" fontId="17" fillId="13" borderId="72" xfId="2" applyNumberFormat="1" applyFont="1" applyFill="1" applyBorder="1" applyAlignment="1" applyProtection="1">
      <alignment horizontal="right" vertical="top" wrapText="1"/>
    </xf>
    <xf numFmtId="2" fontId="17" fillId="13" borderId="65" xfId="2" applyNumberFormat="1" applyFont="1" applyFill="1" applyBorder="1" applyAlignment="1" applyProtection="1">
      <alignment horizontal="right" vertical="top" wrapText="1"/>
    </xf>
    <xf numFmtId="2" fontId="17" fillId="13" borderId="1" xfId="2" applyNumberFormat="1" applyFont="1" applyFill="1" applyBorder="1" applyAlignment="1" applyProtection="1">
      <alignment horizontal="right" vertical="top" wrapText="1"/>
    </xf>
    <xf numFmtId="2" fontId="17" fillId="11" borderId="2" xfId="2" applyNumberFormat="1" applyFont="1" applyFill="1" applyBorder="1" applyAlignment="1" applyProtection="1">
      <alignment horizontal="right" vertical="top" wrapText="1"/>
    </xf>
    <xf numFmtId="2" fontId="17" fillId="11" borderId="72" xfId="2" applyNumberFormat="1" applyFont="1" applyFill="1" applyBorder="1" applyAlignment="1" applyProtection="1">
      <alignment horizontal="right" vertical="top" wrapText="1"/>
    </xf>
    <xf numFmtId="2" fontId="17" fillId="11" borderId="47" xfId="2" applyNumberFormat="1" applyFont="1" applyFill="1" applyBorder="1" applyAlignment="1" applyProtection="1">
      <alignment horizontal="right" vertical="top" wrapText="1"/>
    </xf>
    <xf numFmtId="2" fontId="17" fillId="11" borderId="1" xfId="2" applyNumberFormat="1" applyFont="1" applyFill="1" applyBorder="1" applyAlignment="1" applyProtection="1">
      <alignment horizontal="right" vertical="top" wrapText="1"/>
    </xf>
    <xf numFmtId="2" fontId="17" fillId="10" borderId="56" xfId="2" applyNumberFormat="1" applyFont="1" applyFill="1" applyBorder="1" applyAlignment="1" applyProtection="1">
      <alignment horizontal="right" vertical="top" wrapText="1"/>
    </xf>
    <xf numFmtId="2" fontId="17" fillId="10" borderId="72" xfId="2" applyNumberFormat="1" applyFont="1" applyFill="1" applyBorder="1" applyAlignment="1" applyProtection="1">
      <alignment horizontal="right" vertical="top" wrapText="1"/>
    </xf>
    <xf numFmtId="2" fontId="17" fillId="10" borderId="47" xfId="2" applyNumberFormat="1" applyFont="1" applyFill="1" applyBorder="1" applyAlignment="1" applyProtection="1">
      <alignment horizontal="right" vertical="top" wrapText="1"/>
    </xf>
    <xf numFmtId="2" fontId="17" fillId="10" borderId="1" xfId="2" applyNumberFormat="1" applyFont="1" applyFill="1" applyBorder="1" applyAlignment="1" applyProtection="1">
      <alignment horizontal="right" vertical="top" wrapText="1"/>
    </xf>
    <xf numFmtId="2" fontId="17" fillId="14" borderId="56" xfId="2" applyNumberFormat="1" applyFont="1" applyFill="1" applyBorder="1" applyAlignment="1" applyProtection="1">
      <alignment horizontal="right" vertical="top" wrapText="1"/>
    </xf>
    <xf numFmtId="2" fontId="17" fillId="14" borderId="7" xfId="2" applyNumberFormat="1" applyFont="1" applyFill="1" applyBorder="1" applyAlignment="1" applyProtection="1">
      <alignment horizontal="right" vertical="top" wrapText="1"/>
    </xf>
    <xf numFmtId="2" fontId="17" fillId="14" borderId="1" xfId="2" applyNumberFormat="1" applyFont="1" applyFill="1" applyBorder="1" applyAlignment="1" applyProtection="1">
      <alignment horizontal="right" vertical="top" wrapText="1"/>
    </xf>
    <xf numFmtId="2" fontId="17" fillId="15" borderId="1" xfId="2" applyNumberFormat="1" applyFont="1" applyFill="1" applyBorder="1" applyAlignment="1" applyProtection="1">
      <alignment horizontal="right" vertical="top" wrapText="1"/>
    </xf>
    <xf numFmtId="2" fontId="23" fillId="0" borderId="1" xfId="2" applyNumberFormat="1" applyFont="1" applyFill="1" applyBorder="1" applyAlignment="1" applyProtection="1">
      <alignment horizontal="right" vertical="top" wrapText="1"/>
    </xf>
    <xf numFmtId="2" fontId="18" fillId="0" borderId="4" xfId="2" applyNumberFormat="1" applyFont="1" applyFill="1" applyBorder="1" applyAlignment="1" applyProtection="1">
      <alignment horizontal="right" vertical="top" wrapText="1"/>
    </xf>
    <xf numFmtId="2" fontId="18" fillId="8" borderId="2" xfId="2" applyNumberFormat="1" applyFont="1" applyFill="1" applyBorder="1" applyAlignment="1" applyProtection="1">
      <alignment horizontal="right" vertical="top" wrapText="1"/>
    </xf>
    <xf numFmtId="2" fontId="18" fillId="0" borderId="10" xfId="2" applyNumberFormat="1" applyFont="1" applyFill="1" applyBorder="1" applyAlignment="1" applyProtection="1">
      <alignment horizontal="right" vertical="top" wrapText="1"/>
    </xf>
    <xf numFmtId="2" fontId="18" fillId="0" borderId="42" xfId="2" applyNumberFormat="1" applyFont="1" applyFill="1" applyBorder="1" applyAlignment="1" applyProtection="1">
      <alignment horizontal="right" vertical="top" wrapText="1"/>
    </xf>
    <xf numFmtId="2" fontId="18" fillId="8" borderId="54" xfId="2" applyNumberFormat="1" applyFont="1" applyFill="1" applyBorder="1" applyAlignment="1" applyProtection="1">
      <alignment horizontal="right" vertical="top" wrapText="1"/>
    </xf>
    <xf numFmtId="2" fontId="18" fillId="8" borderId="32" xfId="2" applyNumberFormat="1" applyFont="1" applyFill="1" applyBorder="1" applyAlignment="1" applyProtection="1">
      <alignment horizontal="right" vertical="top" wrapText="1"/>
    </xf>
    <xf numFmtId="2" fontId="17" fillId="15" borderId="2" xfId="2" applyNumberFormat="1" applyFont="1" applyFill="1" applyBorder="1" applyAlignment="1" applyProtection="1">
      <alignment horizontal="right" vertical="top" wrapText="1"/>
    </xf>
    <xf numFmtId="2" fontId="23" fillId="0" borderId="40" xfId="2" applyNumberFormat="1" applyFont="1" applyFill="1" applyBorder="1" applyAlignment="1" applyProtection="1">
      <alignment horizontal="right" vertical="top" wrapText="1"/>
    </xf>
    <xf numFmtId="2" fontId="18" fillId="15" borderId="75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0" fontId="17" fillId="0" borderId="1" xfId="2" applyNumberFormat="1" applyFont="1" applyFill="1" applyBorder="1" applyAlignment="1" applyProtection="1">
      <alignment horizontal="right" vertical="top" wrapText="1"/>
    </xf>
    <xf numFmtId="0" fontId="17" fillId="0" borderId="4" xfId="2" applyNumberFormat="1" applyFont="1" applyFill="1" applyBorder="1" applyAlignment="1" applyProtection="1">
      <alignment horizontal="right" vertical="top" wrapText="1"/>
    </xf>
    <xf numFmtId="0" fontId="17" fillId="2" borderId="1" xfId="2" applyNumberFormat="1" applyFont="1" applyFill="1" applyBorder="1" applyAlignment="1" applyProtection="1">
      <alignment horizontal="right" vertical="top" wrapText="1"/>
    </xf>
    <xf numFmtId="0" fontId="17" fillId="8" borderId="1" xfId="2" applyNumberFormat="1" applyFont="1" applyFill="1" applyBorder="1" applyAlignment="1" applyProtection="1">
      <alignment horizontal="right" vertical="top" wrapText="1"/>
    </xf>
    <xf numFmtId="0" fontId="17" fillId="9" borderId="1" xfId="2" applyNumberFormat="1" applyFont="1" applyFill="1" applyBorder="1" applyAlignment="1" applyProtection="1">
      <alignment horizontal="right" vertical="top" wrapText="1"/>
    </xf>
    <xf numFmtId="0" fontId="17" fillId="7" borderId="1" xfId="2" applyNumberFormat="1" applyFont="1" applyFill="1" applyBorder="1" applyAlignment="1" applyProtection="1">
      <alignment horizontal="right" vertical="top" wrapText="1"/>
    </xf>
    <xf numFmtId="0" fontId="17" fillId="4" borderId="1" xfId="2" applyNumberFormat="1" applyFont="1" applyFill="1" applyBorder="1" applyAlignment="1" applyProtection="1">
      <alignment horizontal="right" vertical="top" wrapText="1"/>
    </xf>
    <xf numFmtId="0" fontId="17" fillId="6" borderId="1" xfId="2" applyNumberFormat="1" applyFont="1" applyFill="1" applyBorder="1" applyAlignment="1" applyProtection="1">
      <alignment horizontal="right" vertical="top" wrapText="1"/>
    </xf>
    <xf numFmtId="0" fontId="17" fillId="12" borderId="1" xfId="2" applyNumberFormat="1" applyFont="1" applyFill="1" applyBorder="1" applyAlignment="1" applyProtection="1">
      <alignment horizontal="right" vertical="top" wrapText="1"/>
    </xf>
    <xf numFmtId="0" fontId="17" fillId="12" borderId="72" xfId="2" applyNumberFormat="1" applyFont="1" applyFill="1" applyBorder="1" applyAlignment="1" applyProtection="1">
      <alignment horizontal="right" vertical="top" wrapText="1"/>
    </xf>
    <xf numFmtId="0" fontId="17" fillId="12" borderId="47" xfId="2" applyNumberFormat="1" applyFont="1" applyFill="1" applyBorder="1" applyAlignment="1" applyProtection="1">
      <alignment horizontal="right" vertical="top" wrapText="1"/>
    </xf>
    <xf numFmtId="0" fontId="17" fillId="12" borderId="65" xfId="2" applyNumberFormat="1" applyFont="1" applyFill="1" applyBorder="1" applyAlignment="1" applyProtection="1">
      <alignment horizontal="right" vertical="top" wrapText="1"/>
    </xf>
    <xf numFmtId="0" fontId="17" fillId="13" borderId="2" xfId="2" applyNumberFormat="1" applyFont="1" applyFill="1" applyBorder="1" applyAlignment="1" applyProtection="1">
      <alignment horizontal="right" vertical="top" wrapText="1"/>
    </xf>
    <xf numFmtId="0" fontId="17" fillId="13" borderId="72" xfId="2" applyNumberFormat="1" applyFont="1" applyFill="1" applyBorder="1" applyAlignment="1" applyProtection="1">
      <alignment horizontal="right" vertical="top" wrapText="1"/>
    </xf>
    <xf numFmtId="0" fontId="17" fillId="13" borderId="65" xfId="2" applyNumberFormat="1" applyFont="1" applyFill="1" applyBorder="1" applyAlignment="1" applyProtection="1">
      <alignment horizontal="right" vertical="top" wrapText="1"/>
    </xf>
    <xf numFmtId="0" fontId="17" fillId="13" borderId="1" xfId="2" applyNumberFormat="1" applyFont="1" applyFill="1" applyBorder="1" applyAlignment="1" applyProtection="1">
      <alignment horizontal="right" vertical="top" wrapText="1"/>
    </xf>
    <xf numFmtId="0" fontId="17" fillId="11" borderId="2" xfId="2" applyNumberFormat="1" applyFont="1" applyFill="1" applyBorder="1" applyAlignment="1" applyProtection="1">
      <alignment horizontal="right" vertical="top" wrapText="1"/>
    </xf>
    <xf numFmtId="0" fontId="17" fillId="11" borderId="72" xfId="2" applyNumberFormat="1" applyFont="1" applyFill="1" applyBorder="1" applyAlignment="1" applyProtection="1">
      <alignment horizontal="right" vertical="top" wrapText="1"/>
    </xf>
    <xf numFmtId="0" fontId="17" fillId="11" borderId="47" xfId="2" applyNumberFormat="1" applyFont="1" applyFill="1" applyBorder="1" applyAlignment="1" applyProtection="1">
      <alignment horizontal="right" vertical="top" wrapText="1"/>
    </xf>
    <xf numFmtId="0" fontId="17" fillId="11" borderId="1" xfId="2" applyNumberFormat="1" applyFont="1" applyFill="1" applyBorder="1" applyAlignment="1" applyProtection="1">
      <alignment horizontal="right" vertical="top" wrapText="1"/>
    </xf>
    <xf numFmtId="0" fontId="17" fillId="10" borderId="56" xfId="2" applyNumberFormat="1" applyFont="1" applyFill="1" applyBorder="1" applyAlignment="1" applyProtection="1">
      <alignment horizontal="right" vertical="top" wrapText="1"/>
    </xf>
    <xf numFmtId="0" fontId="17" fillId="10" borderId="72" xfId="2" applyNumberFormat="1" applyFont="1" applyFill="1" applyBorder="1" applyAlignment="1" applyProtection="1">
      <alignment horizontal="right" vertical="top" wrapText="1"/>
    </xf>
    <xf numFmtId="0" fontId="17" fillId="10" borderId="47" xfId="2" applyNumberFormat="1" applyFont="1" applyFill="1" applyBorder="1" applyAlignment="1" applyProtection="1">
      <alignment horizontal="right" vertical="top" wrapText="1"/>
    </xf>
    <xf numFmtId="0" fontId="17" fillId="10" borderId="1" xfId="2" applyNumberFormat="1" applyFont="1" applyFill="1" applyBorder="1" applyAlignment="1" applyProtection="1">
      <alignment horizontal="right" vertical="top" wrapText="1"/>
    </xf>
    <xf numFmtId="0" fontId="17" fillId="14" borderId="56" xfId="2" applyNumberFormat="1" applyFont="1" applyFill="1" applyBorder="1" applyAlignment="1" applyProtection="1">
      <alignment horizontal="right" vertical="top" wrapText="1"/>
    </xf>
    <xf numFmtId="0" fontId="17" fillId="14" borderId="7" xfId="2" applyNumberFormat="1" applyFont="1" applyFill="1" applyBorder="1" applyAlignment="1" applyProtection="1">
      <alignment horizontal="right" vertical="top" wrapText="1"/>
    </xf>
    <xf numFmtId="0" fontId="17" fillId="14" borderId="1" xfId="2" applyNumberFormat="1" applyFont="1" applyFill="1" applyBorder="1" applyAlignment="1" applyProtection="1">
      <alignment horizontal="right" vertical="top" wrapText="1"/>
    </xf>
    <xf numFmtId="0" fontId="17" fillId="15" borderId="1" xfId="2" applyNumberFormat="1" applyFont="1" applyFill="1" applyBorder="1" applyAlignment="1" applyProtection="1">
      <alignment horizontal="right" vertical="top" wrapText="1"/>
    </xf>
    <xf numFmtId="0" fontId="18" fillId="0" borderId="4" xfId="2" applyNumberFormat="1" applyFont="1" applyFill="1" applyBorder="1" applyAlignment="1" applyProtection="1">
      <alignment horizontal="right" vertical="top" wrapText="1"/>
    </xf>
    <xf numFmtId="0" fontId="18" fillId="0" borderId="10" xfId="2" applyNumberFormat="1" applyFont="1" applyFill="1" applyBorder="1" applyAlignment="1" applyProtection="1">
      <alignment horizontal="right" vertical="top" wrapText="1"/>
    </xf>
    <xf numFmtId="0" fontId="18" fillId="0" borderId="42" xfId="2" applyNumberFormat="1" applyFont="1" applyFill="1" applyBorder="1" applyAlignment="1" applyProtection="1">
      <alignment horizontal="right" vertical="top" wrapText="1"/>
    </xf>
    <xf numFmtId="0" fontId="17" fillId="15" borderId="2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7" fillId="0" borderId="5" xfId="2" applyNumberFormat="1" applyFont="1" applyFill="1" applyBorder="1" applyAlignment="1" applyProtection="1">
      <alignment horizontal="right" vertical="top" wrapText="1"/>
    </xf>
    <xf numFmtId="0" fontId="17" fillId="12" borderId="76" xfId="2" applyNumberFormat="1" applyFont="1" applyFill="1" applyBorder="1" applyAlignment="1" applyProtection="1">
      <alignment horizontal="right" vertical="top" wrapText="1"/>
    </xf>
    <xf numFmtId="0" fontId="17" fillId="12" borderId="64" xfId="2" applyNumberFormat="1" applyFont="1" applyFill="1" applyBorder="1" applyAlignment="1" applyProtection="1">
      <alignment horizontal="right" vertical="top" wrapText="1"/>
    </xf>
    <xf numFmtId="0" fontId="17" fillId="12" borderId="6" xfId="2" applyNumberFormat="1" applyFont="1" applyFill="1" applyBorder="1" applyAlignment="1" applyProtection="1">
      <alignment horizontal="right" vertical="top" wrapText="1"/>
    </xf>
    <xf numFmtId="0" fontId="17" fillId="13" borderId="76" xfId="2" applyNumberFormat="1" applyFont="1" applyFill="1" applyBorder="1" applyAlignment="1" applyProtection="1">
      <alignment horizontal="right" vertical="top" wrapText="1"/>
    </xf>
    <xf numFmtId="0" fontId="17" fillId="13" borderId="64" xfId="2" applyNumberFormat="1" applyFont="1" applyFill="1" applyBorder="1" applyAlignment="1" applyProtection="1">
      <alignment horizontal="right" vertical="top" wrapText="1"/>
    </xf>
    <xf numFmtId="0" fontId="17" fillId="13" borderId="6" xfId="2" applyNumberFormat="1" applyFont="1" applyFill="1" applyBorder="1" applyAlignment="1" applyProtection="1">
      <alignment horizontal="right" vertical="top" wrapText="1"/>
    </xf>
    <xf numFmtId="0" fontId="17" fillId="11" borderId="76" xfId="2" applyNumberFormat="1" applyFont="1" applyFill="1" applyBorder="1" applyAlignment="1" applyProtection="1">
      <alignment horizontal="right" vertical="top" wrapText="1"/>
    </xf>
    <xf numFmtId="0" fontId="17" fillId="11" borderId="64" xfId="2" applyNumberFormat="1" applyFont="1" applyFill="1" applyBorder="1" applyAlignment="1" applyProtection="1">
      <alignment horizontal="right" vertical="top" wrapText="1"/>
    </xf>
    <xf numFmtId="0" fontId="17" fillId="11" borderId="6" xfId="2" applyNumberFormat="1" applyFont="1" applyFill="1" applyBorder="1" applyAlignment="1" applyProtection="1">
      <alignment horizontal="right" vertical="top" wrapText="1"/>
    </xf>
    <xf numFmtId="0" fontId="17" fillId="10" borderId="71" xfId="2" applyNumberFormat="1" applyFont="1" applyFill="1" applyBorder="1" applyAlignment="1" applyProtection="1">
      <alignment horizontal="right" vertical="top" wrapText="1"/>
    </xf>
    <xf numFmtId="0" fontId="17" fillId="10" borderId="48" xfId="2" applyNumberFormat="1" applyFont="1" applyFill="1" applyBorder="1" applyAlignment="1" applyProtection="1">
      <alignment horizontal="right" vertical="top" wrapText="1"/>
    </xf>
    <xf numFmtId="0" fontId="17" fillId="10" borderId="64" xfId="2" applyNumberFormat="1" applyFont="1" applyFill="1" applyBorder="1" applyAlignment="1" applyProtection="1">
      <alignment horizontal="right" vertical="top" wrapText="1"/>
    </xf>
    <xf numFmtId="0" fontId="17" fillId="14" borderId="2" xfId="2" applyNumberFormat="1" applyFont="1" applyFill="1" applyBorder="1" applyAlignment="1" applyProtection="1">
      <alignment horizontal="right" vertical="top" wrapText="1"/>
    </xf>
    <xf numFmtId="0" fontId="17" fillId="15" borderId="6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12" borderId="7" xfId="2" applyNumberFormat="1" applyFont="1" applyFill="1" applyBorder="1" applyAlignment="1" applyProtection="1">
      <alignment horizontal="right" vertical="top" wrapText="1"/>
    </xf>
    <xf numFmtId="0" fontId="18" fillId="13" borderId="7" xfId="2" applyNumberFormat="1" applyFont="1" applyFill="1" applyBorder="1" applyAlignment="1" applyProtection="1">
      <alignment horizontal="right" vertical="top" wrapText="1"/>
    </xf>
    <xf numFmtId="0" fontId="18" fillId="11" borderId="65" xfId="2" applyNumberFormat="1" applyFont="1" applyFill="1" applyBorder="1" applyAlignment="1" applyProtection="1">
      <alignment horizontal="right" vertical="top" wrapText="1"/>
    </xf>
    <xf numFmtId="0" fontId="18" fillId="11" borderId="7" xfId="2" applyNumberFormat="1" applyFont="1" applyFill="1" applyBorder="1" applyAlignment="1" applyProtection="1">
      <alignment horizontal="right" vertical="top" wrapText="1"/>
    </xf>
    <xf numFmtId="0" fontId="18" fillId="10" borderId="71" xfId="2" applyNumberFormat="1" applyFont="1" applyFill="1" applyBorder="1" applyAlignment="1" applyProtection="1">
      <alignment horizontal="right" vertical="top" wrapText="1"/>
    </xf>
    <xf numFmtId="0" fontId="18" fillId="10" borderId="65" xfId="2" applyNumberFormat="1" applyFont="1" applyFill="1" applyBorder="1" applyAlignment="1" applyProtection="1">
      <alignment horizontal="right" vertical="top" wrapText="1"/>
    </xf>
    <xf numFmtId="0" fontId="18" fillId="14" borderId="65" xfId="2" applyNumberFormat="1" applyFont="1" applyFill="1" applyBorder="1" applyAlignment="1" applyProtection="1">
      <alignment horizontal="right" vertical="top" wrapText="1"/>
    </xf>
    <xf numFmtId="0" fontId="18" fillId="14" borderId="2" xfId="2" applyNumberFormat="1" applyFont="1" applyFill="1" applyBorder="1" applyAlignment="1" applyProtection="1">
      <alignment horizontal="right" vertical="top" wrapText="1"/>
    </xf>
    <xf numFmtId="0" fontId="18" fillId="15" borderId="2" xfId="2" applyNumberFormat="1" applyFont="1" applyFill="1" applyBorder="1" applyAlignment="1" applyProtection="1">
      <alignment horizontal="right" vertical="top" wrapText="1"/>
    </xf>
    <xf numFmtId="0" fontId="18" fillId="0" borderId="50" xfId="0" applyNumberFormat="1" applyFont="1" applyFill="1" applyBorder="1" applyAlignment="1" applyProtection="1">
      <alignment horizontal="left" vertical="center" wrapText="1"/>
    </xf>
    <xf numFmtId="0" fontId="18" fillId="0" borderId="50" xfId="2" applyNumberFormat="1" applyFont="1" applyFill="1" applyBorder="1" applyAlignment="1" applyProtection="1">
      <alignment horizontal="right" vertical="top" wrapText="1"/>
    </xf>
    <xf numFmtId="0" fontId="18" fillId="0" borderId="53" xfId="2" applyNumberFormat="1" applyFont="1" applyFill="1" applyBorder="1" applyAlignment="1" applyProtection="1">
      <alignment horizontal="right" vertical="top" wrapText="1"/>
    </xf>
    <xf numFmtId="0" fontId="18" fillId="12" borderId="61" xfId="2" applyNumberFormat="1" applyFont="1" applyFill="1" applyBorder="1" applyAlignment="1" applyProtection="1">
      <alignment horizontal="right" vertical="top" wrapText="1"/>
    </xf>
    <xf numFmtId="0" fontId="18" fillId="13" borderId="61" xfId="2" applyNumberFormat="1" applyFont="1" applyFill="1" applyBorder="1" applyAlignment="1" applyProtection="1">
      <alignment horizontal="right" vertical="top" wrapText="1"/>
    </xf>
    <xf numFmtId="0" fontId="18" fillId="11" borderId="66" xfId="2" applyNumberFormat="1" applyFont="1" applyFill="1" applyBorder="1" applyAlignment="1" applyProtection="1">
      <alignment horizontal="right" vertical="top" wrapText="1"/>
    </xf>
    <xf numFmtId="0" fontId="18" fillId="11" borderId="61" xfId="2" applyNumberFormat="1" applyFont="1" applyFill="1" applyBorder="1" applyAlignment="1" applyProtection="1">
      <alignment horizontal="right" vertical="top" wrapText="1"/>
    </xf>
    <xf numFmtId="0" fontId="18" fillId="10" borderId="70" xfId="2" applyNumberFormat="1" applyFont="1" applyFill="1" applyBorder="1" applyAlignment="1" applyProtection="1">
      <alignment horizontal="right" vertical="top" wrapText="1"/>
    </xf>
    <xf numFmtId="0" fontId="18" fillId="10" borderId="66" xfId="2" applyNumberFormat="1" applyFont="1" applyFill="1" applyBorder="1" applyAlignment="1" applyProtection="1">
      <alignment horizontal="right" vertical="top" wrapText="1"/>
    </xf>
    <xf numFmtId="0" fontId="18" fillId="14" borderId="61" xfId="2" applyNumberFormat="1" applyFont="1" applyFill="1" applyBorder="1" applyAlignment="1" applyProtection="1">
      <alignment horizontal="right" vertical="top" wrapText="1"/>
    </xf>
    <xf numFmtId="0" fontId="18" fillId="14" borderId="66" xfId="2" applyNumberFormat="1" applyFont="1" applyFill="1" applyBorder="1" applyAlignment="1" applyProtection="1">
      <alignment horizontal="right" vertical="top" wrapText="1"/>
    </xf>
    <xf numFmtId="0" fontId="18" fillId="14" borderId="54" xfId="2" applyNumberFormat="1" applyFont="1" applyFill="1" applyBorder="1" applyAlignment="1" applyProtection="1">
      <alignment horizontal="right" vertical="top" wrapText="1"/>
    </xf>
    <xf numFmtId="0" fontId="18" fillId="15" borderId="54" xfId="2" applyNumberFormat="1" applyFont="1" applyFill="1" applyBorder="1" applyAlignment="1" applyProtection="1">
      <alignment horizontal="right" vertical="top" wrapText="1"/>
    </xf>
    <xf numFmtId="0" fontId="18" fillId="15" borderId="61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10" borderId="54" xfId="2" applyNumberFormat="1" applyFont="1" applyFill="1" applyBorder="1" applyAlignment="1" applyProtection="1">
      <alignment horizontal="right" vertical="top" wrapText="1"/>
    </xf>
    <xf numFmtId="0" fontId="18" fillId="10" borderId="61" xfId="2" applyNumberFormat="1" applyFont="1" applyFill="1" applyBorder="1" applyAlignment="1" applyProtection="1">
      <alignment horizontal="right" vertical="top" wrapText="1"/>
    </xf>
    <xf numFmtId="0" fontId="18" fillId="12" borderId="31" xfId="2" applyNumberFormat="1" applyFont="1" applyFill="1" applyBorder="1" applyAlignment="1" applyProtection="1">
      <alignment horizontal="right" vertical="top" wrapText="1"/>
    </xf>
    <xf numFmtId="0" fontId="18" fillId="13" borderId="31" xfId="2" applyNumberFormat="1" applyFont="1" applyFill="1" applyBorder="1" applyAlignment="1" applyProtection="1">
      <alignment horizontal="right" vertical="top" wrapText="1"/>
    </xf>
    <xf numFmtId="0" fontId="18" fillId="11" borderId="79" xfId="2" applyNumberFormat="1" applyFont="1" applyFill="1" applyBorder="1" applyAlignment="1" applyProtection="1">
      <alignment horizontal="right" vertical="top" wrapText="1"/>
    </xf>
    <xf numFmtId="0" fontId="18" fillId="11" borderId="31" xfId="2" applyNumberFormat="1" applyFont="1" applyFill="1" applyBorder="1" applyAlignment="1" applyProtection="1">
      <alignment horizontal="right" vertical="top" wrapText="1"/>
    </xf>
    <xf numFmtId="0" fontId="18" fillId="10" borderId="79" xfId="2" applyNumberFormat="1" applyFont="1" applyFill="1" applyBorder="1" applyAlignment="1" applyProtection="1">
      <alignment horizontal="right" vertical="top" wrapText="1"/>
    </xf>
    <xf numFmtId="0" fontId="18" fillId="10" borderId="32" xfId="2" applyNumberFormat="1" applyFont="1" applyFill="1" applyBorder="1" applyAlignment="1" applyProtection="1">
      <alignment horizontal="right" vertical="top" wrapText="1"/>
    </xf>
    <xf numFmtId="0" fontId="18" fillId="10" borderId="31" xfId="2" applyNumberFormat="1" applyFont="1" applyFill="1" applyBorder="1" applyAlignment="1" applyProtection="1">
      <alignment horizontal="right" vertical="top" wrapText="1"/>
    </xf>
    <xf numFmtId="0" fontId="18" fillId="14" borderId="79" xfId="2" applyNumberFormat="1" applyFont="1" applyFill="1" applyBorder="1" applyAlignment="1" applyProtection="1">
      <alignment horizontal="right" vertical="top" wrapText="1"/>
    </xf>
    <xf numFmtId="0" fontId="18" fillId="14" borderId="32" xfId="2" applyNumberFormat="1" applyFont="1" applyFill="1" applyBorder="1" applyAlignment="1" applyProtection="1">
      <alignment horizontal="right" vertical="top" wrapText="1"/>
    </xf>
    <xf numFmtId="0" fontId="18" fillId="15" borderId="32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10" borderId="2" xfId="2" applyNumberFormat="1" applyFont="1" applyFill="1" applyBorder="1" applyAlignment="1" applyProtection="1">
      <alignment horizontal="right" vertical="top" wrapText="1"/>
    </xf>
    <xf numFmtId="0" fontId="18" fillId="10" borderId="7" xfId="2" applyNumberFormat="1" applyFont="1" applyFill="1" applyBorder="1" applyAlignment="1" applyProtection="1">
      <alignment horizontal="right" vertical="top" wrapText="1"/>
    </xf>
    <xf numFmtId="0" fontId="17" fillId="4" borderId="5" xfId="2" applyNumberFormat="1" applyFont="1" applyFill="1" applyBorder="1" applyAlignment="1" applyProtection="1">
      <alignment horizontal="right" vertical="top" wrapText="1"/>
    </xf>
    <xf numFmtId="0" fontId="17" fillId="4" borderId="1" xfId="0" applyNumberFormat="1" applyFont="1" applyFill="1" applyBorder="1" applyAlignment="1" applyProtection="1">
      <alignment horizontal="left" vertical="center" wrapText="1"/>
    </xf>
    <xf numFmtId="0" fontId="17" fillId="4" borderId="7" xfId="2" applyNumberFormat="1" applyFont="1" applyFill="1" applyBorder="1" applyAlignment="1" applyProtection="1">
      <alignment horizontal="right" vertical="top" wrapText="1"/>
    </xf>
    <xf numFmtId="0" fontId="17" fillId="4" borderId="72" xfId="2" applyNumberFormat="1" applyFont="1" applyFill="1" applyBorder="1" applyAlignment="1" applyProtection="1">
      <alignment horizontal="right" vertical="top" wrapText="1"/>
    </xf>
    <xf numFmtId="0" fontId="17" fillId="4" borderId="65" xfId="2" applyNumberFormat="1" applyFont="1" applyFill="1" applyBorder="1" applyAlignment="1" applyProtection="1">
      <alignment horizontal="right" vertical="top" wrapText="1"/>
    </xf>
    <xf numFmtId="0" fontId="17" fillId="4" borderId="2" xfId="2" applyNumberFormat="1" applyFont="1" applyFill="1" applyBorder="1" applyAlignment="1" applyProtection="1">
      <alignment horizontal="right" vertical="top" wrapText="1"/>
    </xf>
    <xf numFmtId="0" fontId="18" fillId="4" borderId="1" xfId="0" applyNumberFormat="1" applyFont="1" applyFill="1" applyBorder="1" applyAlignment="1" applyProtection="1">
      <alignment horizontal="left" vertical="center" wrapText="1"/>
    </xf>
    <xf numFmtId="0" fontId="18" fillId="4" borderId="4" xfId="2" applyNumberFormat="1" applyFont="1" applyFill="1" applyBorder="1" applyAlignment="1" applyProtection="1">
      <alignment horizontal="right" vertical="top" wrapText="1"/>
    </xf>
    <xf numFmtId="0" fontId="18" fillId="4" borderId="7" xfId="2" applyNumberFormat="1" applyFont="1" applyFill="1" applyBorder="1" applyAlignment="1" applyProtection="1">
      <alignment horizontal="right" vertical="top" wrapText="1"/>
    </xf>
    <xf numFmtId="0" fontId="18" fillId="4" borderId="72" xfId="2" applyNumberFormat="1" applyFont="1" applyFill="1" applyBorder="1" applyAlignment="1" applyProtection="1">
      <alignment horizontal="right" vertical="top" wrapText="1"/>
    </xf>
    <xf numFmtId="0" fontId="18" fillId="4" borderId="65" xfId="2" applyNumberFormat="1" applyFont="1" applyFill="1" applyBorder="1" applyAlignment="1" applyProtection="1">
      <alignment horizontal="right" vertical="top" wrapText="1"/>
    </xf>
    <xf numFmtId="0" fontId="18" fillId="4" borderId="50" xfId="0" applyNumberFormat="1" applyFont="1" applyFill="1" applyBorder="1" applyAlignment="1" applyProtection="1">
      <alignment horizontal="left" vertical="center" wrapText="1"/>
    </xf>
    <xf numFmtId="0" fontId="18" fillId="4" borderId="53" xfId="2" applyNumberFormat="1" applyFont="1" applyFill="1" applyBorder="1" applyAlignment="1" applyProtection="1">
      <alignment horizontal="right" vertical="top" wrapText="1"/>
    </xf>
    <xf numFmtId="0" fontId="18" fillId="4" borderId="51" xfId="2" applyNumberFormat="1" applyFont="1" applyFill="1" applyBorder="1" applyAlignment="1" applyProtection="1">
      <alignment horizontal="right" vertical="top" wrapText="1"/>
    </xf>
    <xf numFmtId="0" fontId="18" fillId="4" borderId="61" xfId="2" applyNumberFormat="1" applyFont="1" applyFill="1" applyBorder="1" applyAlignment="1" applyProtection="1">
      <alignment horizontal="right" vertical="top" wrapText="1"/>
    </xf>
    <xf numFmtId="0" fontId="18" fillId="4" borderId="59" xfId="2" applyNumberFormat="1" applyFont="1" applyFill="1" applyBorder="1" applyAlignment="1" applyProtection="1">
      <alignment horizontal="right" vertical="top" wrapText="1"/>
    </xf>
    <xf numFmtId="0" fontId="18" fillId="4" borderId="66" xfId="2" applyNumberFormat="1" applyFont="1" applyFill="1" applyBorder="1" applyAlignment="1" applyProtection="1">
      <alignment horizontal="right" vertical="top" wrapText="1"/>
    </xf>
    <xf numFmtId="0" fontId="18" fillId="4" borderId="10" xfId="0" applyNumberFormat="1" applyFont="1" applyFill="1" applyBorder="1" applyAlignment="1" applyProtection="1">
      <alignment horizontal="left" vertical="top" wrapText="1"/>
    </xf>
    <xf numFmtId="0" fontId="18" fillId="4" borderId="42" xfId="2" applyNumberFormat="1" applyFont="1" applyFill="1" applyBorder="1" applyAlignment="1" applyProtection="1">
      <alignment horizontal="right" vertical="top" wrapText="1"/>
    </xf>
    <xf numFmtId="0" fontId="18" fillId="4" borderId="31" xfId="2" applyNumberFormat="1" applyFont="1" applyFill="1" applyBorder="1" applyAlignment="1" applyProtection="1">
      <alignment horizontal="right" vertical="top" wrapText="1"/>
    </xf>
    <xf numFmtId="0" fontId="18" fillId="4" borderId="75" xfId="2" applyNumberFormat="1" applyFont="1" applyFill="1" applyBorder="1" applyAlignment="1" applyProtection="1">
      <alignment horizontal="right" vertical="top" wrapText="1"/>
    </xf>
    <xf numFmtId="0" fontId="18" fillId="4" borderId="79" xfId="2" applyNumberFormat="1" applyFont="1" applyFill="1" applyBorder="1" applyAlignment="1" applyProtection="1">
      <alignment horizontal="righ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12" borderId="56" xfId="2" applyNumberFormat="1" applyFont="1" applyFill="1" applyBorder="1" applyAlignment="1" applyProtection="1">
      <alignment horizontal="right" vertical="top" wrapText="1"/>
    </xf>
    <xf numFmtId="0" fontId="17" fillId="12" borderId="2" xfId="2" applyNumberFormat="1" applyFont="1" applyFill="1" applyBorder="1" applyAlignment="1" applyProtection="1">
      <alignment horizontal="right" vertical="top" wrapText="1"/>
    </xf>
    <xf numFmtId="0" fontId="17" fillId="13" borderId="47" xfId="2" applyNumberFormat="1" applyFont="1" applyFill="1" applyBorder="1" applyAlignment="1" applyProtection="1">
      <alignment horizontal="right" vertical="top" wrapText="1"/>
    </xf>
    <xf numFmtId="0" fontId="17" fillId="13" borderId="56" xfId="2" applyNumberFormat="1" applyFont="1" applyFill="1" applyBorder="1" applyAlignment="1" applyProtection="1">
      <alignment horizontal="right" vertical="top" wrapText="1"/>
    </xf>
    <xf numFmtId="0" fontId="17" fillId="11" borderId="56" xfId="2" applyNumberFormat="1" applyFont="1" applyFill="1" applyBorder="1" applyAlignment="1" applyProtection="1">
      <alignment horizontal="right" vertical="top" wrapText="1"/>
    </xf>
    <xf numFmtId="0" fontId="17" fillId="14" borderId="65" xfId="2" applyNumberFormat="1" applyFont="1" applyFill="1" applyBorder="1" applyAlignment="1" applyProtection="1">
      <alignment horizontal="right" vertical="top" wrapText="1"/>
    </xf>
    <xf numFmtId="0" fontId="17" fillId="15" borderId="56" xfId="2" applyNumberFormat="1" applyFont="1" applyFill="1" applyBorder="1" applyAlignment="1" applyProtection="1">
      <alignment horizontal="right" vertical="top" wrapText="1"/>
    </xf>
    <xf numFmtId="0" fontId="18" fillId="12" borderId="56" xfId="2" applyNumberFormat="1" applyFont="1" applyFill="1" applyBorder="1" applyAlignment="1" applyProtection="1">
      <alignment horizontal="right" vertical="top" wrapText="1"/>
    </xf>
    <xf numFmtId="0" fontId="18" fillId="12" borderId="2" xfId="2" applyNumberFormat="1" applyFont="1" applyFill="1" applyBorder="1" applyAlignment="1" applyProtection="1">
      <alignment horizontal="right" vertical="top" wrapText="1"/>
    </xf>
    <xf numFmtId="0" fontId="18" fillId="13" borderId="47" xfId="2" applyNumberFormat="1" applyFont="1" applyFill="1" applyBorder="1" applyAlignment="1" applyProtection="1">
      <alignment horizontal="right" vertical="top" wrapText="1"/>
    </xf>
    <xf numFmtId="0" fontId="18" fillId="13" borderId="56" xfId="2" applyNumberFormat="1" applyFont="1" applyFill="1" applyBorder="1" applyAlignment="1" applyProtection="1">
      <alignment horizontal="right" vertical="top" wrapText="1"/>
    </xf>
    <xf numFmtId="0" fontId="18" fillId="11" borderId="56" xfId="2" applyNumberFormat="1" applyFont="1" applyFill="1" applyBorder="1" applyAlignment="1" applyProtection="1">
      <alignment horizontal="right" vertical="top" wrapText="1"/>
    </xf>
    <xf numFmtId="0" fontId="18" fillId="15" borderId="56" xfId="2" applyNumberFormat="1" applyFont="1" applyFill="1" applyBorder="1" applyAlignment="1" applyProtection="1">
      <alignment horizontal="right" vertical="top" wrapText="1"/>
    </xf>
    <xf numFmtId="0" fontId="18" fillId="12" borderId="57" xfId="2" applyNumberFormat="1" applyFont="1" applyFill="1" applyBorder="1" applyAlignment="1" applyProtection="1">
      <alignment horizontal="right" vertical="top" wrapText="1"/>
    </xf>
    <xf numFmtId="0" fontId="18" fillId="12" borderId="54" xfId="2" applyNumberFormat="1" applyFont="1" applyFill="1" applyBorder="1" applyAlignment="1" applyProtection="1">
      <alignment horizontal="right" vertical="top" wrapText="1"/>
    </xf>
    <xf numFmtId="0" fontId="18" fillId="13" borderId="52" xfId="2" applyNumberFormat="1" applyFont="1" applyFill="1" applyBorder="1" applyAlignment="1" applyProtection="1">
      <alignment horizontal="right" vertical="top" wrapText="1"/>
    </xf>
    <xf numFmtId="0" fontId="18" fillId="13" borderId="57" xfId="2" applyNumberFormat="1" applyFont="1" applyFill="1" applyBorder="1" applyAlignment="1" applyProtection="1">
      <alignment horizontal="right" vertical="top" wrapText="1"/>
    </xf>
    <xf numFmtId="0" fontId="18" fillId="11" borderId="57" xfId="2" applyNumberFormat="1" applyFont="1" applyFill="1" applyBorder="1" applyAlignment="1" applyProtection="1">
      <alignment horizontal="right" vertical="top" wrapText="1"/>
    </xf>
    <xf numFmtId="0" fontId="18" fillId="14" borderId="52" xfId="2" applyNumberFormat="1" applyFont="1" applyFill="1" applyBorder="1" applyAlignment="1" applyProtection="1">
      <alignment horizontal="right" vertical="top" wrapText="1"/>
    </xf>
    <xf numFmtId="0" fontId="18" fillId="15" borderId="57" xfId="2" applyNumberFormat="1" applyFont="1" applyFill="1" applyBorder="1" applyAlignment="1" applyProtection="1">
      <alignment horizontal="right" vertical="top" wrapText="1"/>
    </xf>
    <xf numFmtId="0" fontId="18" fillId="12" borderId="77" xfId="2" applyNumberFormat="1" applyFont="1" applyFill="1" applyBorder="1" applyAlignment="1" applyProtection="1">
      <alignment horizontal="right" vertical="top" wrapText="1"/>
    </xf>
    <xf numFmtId="0" fontId="18" fillId="12" borderId="32" xfId="2" applyNumberFormat="1" applyFont="1" applyFill="1" applyBorder="1" applyAlignment="1" applyProtection="1">
      <alignment horizontal="right" vertical="top" wrapText="1"/>
    </xf>
    <xf numFmtId="0" fontId="18" fillId="13" borderId="45" xfId="2" applyNumberFormat="1" applyFont="1" applyFill="1" applyBorder="1" applyAlignment="1" applyProtection="1">
      <alignment horizontal="right" vertical="top" wrapText="1"/>
    </xf>
    <xf numFmtId="0" fontId="18" fillId="13" borderId="77" xfId="2" applyNumberFormat="1" applyFont="1" applyFill="1" applyBorder="1" applyAlignment="1" applyProtection="1">
      <alignment horizontal="right" vertical="top" wrapText="1"/>
    </xf>
    <xf numFmtId="0" fontId="18" fillId="11" borderId="77" xfId="2" applyNumberFormat="1" applyFont="1" applyFill="1" applyBorder="1" applyAlignment="1" applyProtection="1">
      <alignment horizontal="right" vertical="top" wrapText="1"/>
    </xf>
    <xf numFmtId="0" fontId="18" fillId="15" borderId="77" xfId="2" applyNumberFormat="1" applyFont="1" applyFill="1" applyBorder="1" applyAlignment="1" applyProtection="1">
      <alignment horizontal="right" vertical="top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7" fillId="5" borderId="1" xfId="2" applyNumberFormat="1" applyFont="1" applyFill="1" applyBorder="1" applyAlignment="1" applyProtection="1">
      <alignment horizontal="right" vertical="top" wrapText="1"/>
    </xf>
    <xf numFmtId="0" fontId="18" fillId="5" borderId="50" xfId="2" applyNumberFormat="1" applyFont="1" applyFill="1" applyBorder="1" applyAlignment="1" applyProtection="1">
      <alignment horizontal="right" vertical="top" wrapText="1"/>
    </xf>
    <xf numFmtId="0" fontId="17" fillId="5" borderId="7" xfId="2" applyNumberFormat="1" applyFont="1" applyFill="1" applyBorder="1" applyAlignment="1" applyProtection="1">
      <alignment horizontal="right" vertical="top" wrapText="1"/>
    </xf>
    <xf numFmtId="0" fontId="17" fillId="5" borderId="72" xfId="2" applyNumberFormat="1" applyFont="1" applyFill="1" applyBorder="1" applyAlignment="1" applyProtection="1">
      <alignment horizontal="right" vertical="top" wrapText="1"/>
    </xf>
    <xf numFmtId="0" fontId="17" fillId="5" borderId="65" xfId="2" applyNumberFormat="1" applyFont="1" applyFill="1" applyBorder="1" applyAlignment="1" applyProtection="1">
      <alignment horizontal="right" vertical="top" wrapText="1"/>
    </xf>
    <xf numFmtId="0" fontId="17" fillId="5" borderId="2" xfId="2" applyNumberFormat="1" applyFont="1" applyFill="1" applyBorder="1" applyAlignment="1" applyProtection="1">
      <alignment horizontal="right" vertical="top" wrapText="1"/>
    </xf>
    <xf numFmtId="0" fontId="17" fillId="5" borderId="56" xfId="2" applyNumberFormat="1" applyFont="1" applyFill="1" applyBorder="1" applyAlignment="1" applyProtection="1">
      <alignment horizontal="right" vertical="top" wrapText="1"/>
    </xf>
    <xf numFmtId="0" fontId="18" fillId="5" borderId="57" xfId="2" applyNumberFormat="1" applyFont="1" applyFill="1" applyBorder="1" applyAlignment="1" applyProtection="1">
      <alignment horizontal="right" vertical="top" wrapText="1"/>
    </xf>
    <xf numFmtId="0" fontId="18" fillId="5" borderId="1" xfId="0" applyNumberFormat="1" applyFont="1" applyFill="1" applyBorder="1" applyAlignment="1" applyProtection="1">
      <alignment horizontal="left" vertical="center" wrapText="1"/>
    </xf>
    <xf numFmtId="0" fontId="18" fillId="5" borderId="7" xfId="2" applyNumberFormat="1" applyFont="1" applyFill="1" applyBorder="1" applyAlignment="1" applyProtection="1">
      <alignment horizontal="right" vertical="top" wrapText="1"/>
    </xf>
    <xf numFmtId="0" fontId="18" fillId="5" borderId="72" xfId="2" applyNumberFormat="1" applyFont="1" applyFill="1" applyBorder="1" applyAlignment="1" applyProtection="1">
      <alignment horizontal="right" vertical="top" wrapText="1"/>
    </xf>
    <xf numFmtId="0" fontId="18" fillId="5" borderId="65" xfId="2" applyNumberFormat="1" applyFont="1" applyFill="1" applyBorder="1" applyAlignment="1" applyProtection="1">
      <alignment horizontal="right" vertical="top" wrapText="1"/>
    </xf>
    <xf numFmtId="0" fontId="18" fillId="5" borderId="2" xfId="2" applyNumberFormat="1" applyFont="1" applyFill="1" applyBorder="1" applyAlignment="1" applyProtection="1">
      <alignment horizontal="right" vertical="top" wrapText="1"/>
    </xf>
    <xf numFmtId="0" fontId="18" fillId="5" borderId="56" xfId="2" applyNumberFormat="1" applyFont="1" applyFill="1" applyBorder="1" applyAlignment="1" applyProtection="1">
      <alignment horizontal="right" vertical="top" wrapText="1"/>
    </xf>
    <xf numFmtId="0" fontId="18" fillId="5" borderId="50" xfId="0" applyNumberFormat="1" applyFont="1" applyFill="1" applyBorder="1" applyAlignment="1" applyProtection="1">
      <alignment horizontal="left" vertical="center" wrapText="1"/>
    </xf>
    <xf numFmtId="0" fontId="18" fillId="5" borderId="53" xfId="2" applyNumberFormat="1" applyFont="1" applyFill="1" applyBorder="1" applyAlignment="1" applyProtection="1">
      <alignment horizontal="right" vertical="top" wrapText="1"/>
    </xf>
    <xf numFmtId="0" fontId="18" fillId="5" borderId="61" xfId="2" applyNumberFormat="1" applyFont="1" applyFill="1" applyBorder="1" applyAlignment="1" applyProtection="1">
      <alignment horizontal="right" vertical="top" wrapText="1"/>
    </xf>
    <xf numFmtId="0" fontId="18" fillId="5" borderId="59" xfId="2" applyNumberFormat="1" applyFont="1" applyFill="1" applyBorder="1" applyAlignment="1" applyProtection="1">
      <alignment horizontal="right" vertical="top" wrapText="1"/>
    </xf>
    <xf numFmtId="0" fontId="18" fillId="5" borderId="66" xfId="2" applyNumberFormat="1" applyFont="1" applyFill="1" applyBorder="1" applyAlignment="1" applyProtection="1">
      <alignment horizontal="right" vertical="top" wrapText="1"/>
    </xf>
    <xf numFmtId="0" fontId="18" fillId="5" borderId="54" xfId="2" applyNumberFormat="1" applyFont="1" applyFill="1" applyBorder="1" applyAlignment="1" applyProtection="1">
      <alignment horizontal="righ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31" xfId="2" applyNumberFormat="1" applyFont="1" applyFill="1" applyBorder="1" applyAlignment="1" applyProtection="1">
      <alignment horizontal="right" vertical="top" wrapText="1"/>
    </xf>
    <xf numFmtId="0" fontId="18" fillId="5" borderId="75" xfId="2" applyNumberFormat="1" applyFont="1" applyFill="1" applyBorder="1" applyAlignment="1" applyProtection="1">
      <alignment horizontal="right" vertical="top" wrapText="1"/>
    </xf>
    <xf numFmtId="0" fontId="18" fillId="5" borderId="79" xfId="2" applyNumberFormat="1" applyFont="1" applyFill="1" applyBorder="1" applyAlignment="1" applyProtection="1">
      <alignment horizontal="right" vertical="top" wrapText="1"/>
    </xf>
    <xf numFmtId="0" fontId="18" fillId="5" borderId="32" xfId="2" applyNumberFormat="1" applyFont="1" applyFill="1" applyBorder="1" applyAlignment="1" applyProtection="1">
      <alignment horizontal="right" vertical="top" wrapText="1"/>
    </xf>
    <xf numFmtId="0" fontId="18" fillId="5" borderId="77" xfId="2" applyNumberFormat="1" applyFont="1" applyFill="1" applyBorder="1" applyAlignment="1" applyProtection="1">
      <alignment horizontal="right" vertical="top" wrapText="1"/>
    </xf>
    <xf numFmtId="0" fontId="17" fillId="12" borderId="7" xfId="2" applyNumberFormat="1" applyFont="1" applyFill="1" applyBorder="1" applyAlignment="1" applyProtection="1">
      <alignment horizontal="right" vertical="top" wrapText="1"/>
    </xf>
    <xf numFmtId="0" fontId="17" fillId="13" borderId="7" xfId="2" applyNumberFormat="1" applyFont="1" applyFill="1" applyBorder="1" applyAlignment="1" applyProtection="1">
      <alignment horizontal="right" vertical="top" wrapText="1"/>
    </xf>
    <xf numFmtId="0" fontId="17" fillId="11" borderId="65" xfId="2" applyNumberFormat="1" applyFont="1" applyFill="1" applyBorder="1" applyAlignment="1" applyProtection="1">
      <alignment horizontal="right" vertical="top" wrapText="1"/>
    </xf>
    <xf numFmtId="0" fontId="17" fillId="11" borderId="7" xfId="2" applyNumberFormat="1" applyFont="1" applyFill="1" applyBorder="1" applyAlignment="1" applyProtection="1">
      <alignment horizontal="right" vertical="top" wrapText="1"/>
    </xf>
    <xf numFmtId="0" fontId="17" fillId="15" borderId="7" xfId="2" applyNumberFormat="1" applyFont="1" applyFill="1" applyBorder="1" applyAlignment="1" applyProtection="1">
      <alignment horizontal="righ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8" fillId="2" borderId="2" xfId="2" applyNumberFormat="1" applyFont="1" applyFill="1" applyBorder="1" applyAlignment="1" applyProtection="1">
      <alignment horizontal="right" vertical="top" wrapText="1"/>
    </xf>
    <xf numFmtId="0" fontId="18" fillId="2" borderId="32" xfId="2" applyNumberFormat="1" applyFont="1" applyFill="1" applyBorder="1" applyAlignment="1" applyProtection="1">
      <alignment horizontal="right" vertical="top" wrapText="1"/>
    </xf>
    <xf numFmtId="167" fontId="18" fillId="5" borderId="1" xfId="2" applyNumberFormat="1" applyFont="1" applyFill="1" applyBorder="1" applyAlignment="1" applyProtection="1">
      <alignment horizontal="right" vertical="top" wrapText="1"/>
    </xf>
    <xf numFmtId="164" fontId="18" fillId="14" borderId="1" xfId="0" applyNumberFormat="1" applyFont="1" applyFill="1" applyBorder="1" applyAlignment="1" applyProtection="1">
      <alignment horizontal="center" vertical="top" wrapText="1"/>
    </xf>
    <xf numFmtId="0" fontId="18" fillId="14" borderId="43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2" borderId="0" xfId="0" applyFont="1" applyFill="1" applyAlignment="1" applyProtection="1">
      <alignment vertical="center"/>
    </xf>
    <xf numFmtId="0" fontId="31" fillId="8" borderId="0" xfId="0" applyFont="1" applyFill="1" applyAlignment="1" applyProtection="1">
      <alignment vertical="center"/>
    </xf>
    <xf numFmtId="0" fontId="31" fillId="9" borderId="0" xfId="0" applyFont="1" applyFill="1" applyAlignment="1" applyProtection="1">
      <alignment vertical="center"/>
    </xf>
    <xf numFmtId="0" fontId="31" fillId="7" borderId="0" xfId="0" applyFont="1" applyFill="1" applyAlignment="1" applyProtection="1">
      <alignment vertical="center"/>
    </xf>
    <xf numFmtId="0" fontId="31" fillId="4" borderId="0" xfId="0" applyFont="1" applyFill="1" applyAlignment="1" applyProtection="1">
      <alignment vertical="center"/>
    </xf>
    <xf numFmtId="0" fontId="31" fillId="6" borderId="0" xfId="0" applyFont="1" applyFill="1" applyAlignment="1" applyProtection="1">
      <alignment vertical="center"/>
    </xf>
    <xf numFmtId="0" fontId="31" fillId="12" borderId="0" xfId="0" applyFont="1" applyFill="1" applyAlignment="1" applyProtection="1">
      <alignment vertical="center"/>
    </xf>
    <xf numFmtId="0" fontId="31" fillId="13" borderId="0" xfId="0" applyFont="1" applyFill="1" applyAlignment="1" applyProtection="1">
      <alignment vertical="center"/>
    </xf>
    <xf numFmtId="0" fontId="31" fillId="11" borderId="0" xfId="0" applyFont="1" applyFill="1" applyAlignment="1" applyProtection="1">
      <alignment vertical="center"/>
    </xf>
    <xf numFmtId="0" fontId="31" fillId="10" borderId="0" xfId="0" applyFont="1" applyFill="1" applyAlignment="1" applyProtection="1">
      <alignment vertical="center"/>
    </xf>
    <xf numFmtId="0" fontId="31" fillId="14" borderId="0" xfId="0" applyFont="1" applyFill="1" applyAlignment="1" applyProtection="1">
      <alignment vertical="center"/>
    </xf>
    <xf numFmtId="0" fontId="31" fillId="15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vertical="center"/>
    </xf>
    <xf numFmtId="0" fontId="29" fillId="0" borderId="6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10" fontId="18" fillId="9" borderId="61" xfId="2" applyNumberFormat="1" applyFont="1" applyFill="1" applyBorder="1" applyAlignment="1" applyProtection="1">
      <alignment horizontal="right" vertical="top" wrapText="1"/>
    </xf>
    <xf numFmtId="10" fontId="17" fillId="9" borderId="6" xfId="2" applyNumberFormat="1" applyFont="1" applyFill="1" applyBorder="1" applyAlignment="1" applyProtection="1">
      <alignment horizontal="right" vertical="top" wrapText="1"/>
    </xf>
    <xf numFmtId="2" fontId="18" fillId="0" borderId="50" xfId="2" applyNumberFormat="1" applyFont="1" applyFill="1" applyBorder="1" applyAlignment="1" applyProtection="1">
      <alignment horizontal="right" vertical="top" wrapText="1"/>
    </xf>
    <xf numFmtId="2" fontId="17" fillId="0" borderId="5" xfId="2" applyNumberFormat="1" applyFont="1" applyFill="1" applyBorder="1" applyAlignment="1" applyProtection="1">
      <alignment horizontal="right" vertical="top" wrapText="1"/>
    </xf>
    <xf numFmtId="9" fontId="18" fillId="9" borderId="50" xfId="2" applyNumberFormat="1" applyFont="1" applyFill="1" applyBorder="1" applyAlignment="1" applyProtection="1">
      <alignment horizontal="right" vertical="top" wrapText="1"/>
    </xf>
    <xf numFmtId="9" fontId="17" fillId="9" borderId="1" xfId="2" applyNumberFormat="1" applyFont="1" applyFill="1" applyBorder="1" applyAlignment="1" applyProtection="1">
      <alignment horizontal="right" vertical="top" wrapText="1"/>
    </xf>
    <xf numFmtId="164" fontId="17" fillId="0" borderId="4" xfId="2" applyNumberFormat="1" applyFont="1" applyFill="1" applyBorder="1" applyAlignment="1" applyProtection="1">
      <alignment horizontal="right" vertical="top" wrapText="1"/>
    </xf>
    <xf numFmtId="164" fontId="18" fillId="0" borderId="53" xfId="2" applyNumberFormat="1" applyFont="1" applyFill="1" applyBorder="1" applyAlignment="1" applyProtection="1">
      <alignment horizontal="right" vertical="top" wrapText="1"/>
    </xf>
    <xf numFmtId="2" fontId="17" fillId="0" borderId="41" xfId="2" applyNumberFormat="1" applyFont="1" applyFill="1" applyBorder="1" applyAlignment="1" applyProtection="1">
      <alignment horizontal="right" vertical="top" wrapText="1"/>
    </xf>
    <xf numFmtId="2" fontId="18" fillId="0" borderId="53" xfId="2" applyNumberFormat="1" applyFont="1" applyFill="1" applyBorder="1" applyAlignment="1" applyProtection="1">
      <alignment horizontal="right" vertical="top" wrapText="1"/>
    </xf>
    <xf numFmtId="164" fontId="18" fillId="4" borderId="50" xfId="2" applyNumberFormat="1" applyFont="1" applyFill="1" applyBorder="1" applyAlignment="1" applyProtection="1">
      <alignment horizontal="right" vertical="top" wrapText="1"/>
    </xf>
    <xf numFmtId="164" fontId="17" fillId="4" borderId="1" xfId="2" applyNumberFormat="1" applyFont="1" applyFill="1" applyBorder="1" applyAlignment="1" applyProtection="1">
      <alignment horizontal="right" vertical="top" wrapText="1"/>
    </xf>
    <xf numFmtId="2" fontId="18" fillId="4" borderId="53" xfId="2" applyNumberFormat="1" applyFont="1" applyFill="1" applyBorder="1" applyAlignment="1" applyProtection="1">
      <alignment horizontal="right" vertical="top" wrapText="1"/>
    </xf>
    <xf numFmtId="2" fontId="17" fillId="4" borderId="4" xfId="2" applyNumberFormat="1" applyFont="1" applyFill="1" applyBorder="1" applyAlignment="1" applyProtection="1">
      <alignment horizontal="right" vertical="top" wrapText="1"/>
    </xf>
    <xf numFmtId="164" fontId="18" fillId="7" borderId="50" xfId="2" applyNumberFormat="1" applyFont="1" applyFill="1" applyBorder="1" applyAlignment="1" applyProtection="1">
      <alignment horizontal="right" vertical="top" wrapText="1"/>
    </xf>
    <xf numFmtId="164" fontId="18" fillId="6" borderId="50" xfId="2" applyNumberFormat="1" applyFont="1" applyFill="1" applyBorder="1" applyAlignment="1" applyProtection="1">
      <alignment horizontal="right" vertical="top" wrapText="1"/>
    </xf>
    <xf numFmtId="164" fontId="18" fillId="12" borderId="50" xfId="2" applyNumberFormat="1" applyFont="1" applyFill="1" applyBorder="1" applyAlignment="1" applyProtection="1">
      <alignment horizontal="right" vertical="top" wrapText="1"/>
    </xf>
    <xf numFmtId="164" fontId="18" fillId="13" borderId="50" xfId="2" applyNumberFormat="1" applyFont="1" applyFill="1" applyBorder="1" applyAlignment="1" applyProtection="1">
      <alignment horizontal="right" vertical="top" wrapText="1"/>
    </xf>
    <xf numFmtId="164" fontId="18" fillId="11" borderId="50" xfId="2" applyNumberFormat="1" applyFont="1" applyFill="1" applyBorder="1" applyAlignment="1" applyProtection="1">
      <alignment horizontal="right" vertical="top" wrapText="1"/>
    </xf>
    <xf numFmtId="164" fontId="18" fillId="10" borderId="50" xfId="2" applyNumberFormat="1" applyFont="1" applyFill="1" applyBorder="1" applyAlignment="1" applyProtection="1">
      <alignment horizontal="right" vertical="top" wrapText="1"/>
    </xf>
    <xf numFmtId="164" fontId="18" fillId="14" borderId="50" xfId="2" applyNumberFormat="1" applyFont="1" applyFill="1" applyBorder="1" applyAlignment="1" applyProtection="1">
      <alignment horizontal="right" vertical="top" wrapText="1"/>
    </xf>
    <xf numFmtId="164" fontId="18" fillId="15" borderId="50" xfId="2" applyNumberFormat="1" applyFont="1" applyFill="1" applyBorder="1" applyAlignment="1" applyProtection="1">
      <alignment horizontal="right" vertical="top" wrapText="1"/>
    </xf>
    <xf numFmtId="164" fontId="18" fillId="0" borderId="50" xfId="2" applyNumberFormat="1" applyFont="1" applyFill="1" applyBorder="1" applyAlignment="1" applyProtection="1">
      <alignment horizontal="right" vertical="top" wrapText="1"/>
    </xf>
    <xf numFmtId="164" fontId="17" fillId="0" borderId="5" xfId="2" applyNumberFormat="1" applyFont="1" applyFill="1" applyBorder="1" applyAlignment="1" applyProtection="1">
      <alignment horizontal="right" vertical="top" wrapText="1"/>
    </xf>
    <xf numFmtId="164" fontId="18" fillId="4" borderId="53" xfId="2" applyNumberFormat="1" applyFont="1" applyFill="1" applyBorder="1" applyAlignment="1" applyProtection="1">
      <alignment horizontal="right" vertical="top" wrapText="1"/>
    </xf>
    <xf numFmtId="2" fontId="18" fillId="5" borderId="50" xfId="2" applyNumberFormat="1" applyFont="1" applyFill="1" applyBorder="1" applyAlignment="1" applyProtection="1">
      <alignment horizontal="right" vertical="top" wrapText="1"/>
    </xf>
    <xf numFmtId="2" fontId="18" fillId="5" borderId="57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vertical="center"/>
    </xf>
    <xf numFmtId="164" fontId="18" fillId="0" borderId="10" xfId="2" applyNumberFormat="1" applyFont="1" applyFill="1" applyBorder="1" applyAlignment="1" applyProtection="1">
      <alignment horizontal="right" vertical="top" wrapText="1"/>
    </xf>
    <xf numFmtId="2" fontId="17" fillId="5" borderId="1" xfId="2" applyNumberFormat="1" applyFont="1" applyFill="1" applyBorder="1" applyAlignment="1" applyProtection="1">
      <alignment horizontal="right" vertical="top" wrapText="1"/>
    </xf>
    <xf numFmtId="164" fontId="18" fillId="5" borderId="53" xfId="2" applyNumberFormat="1" applyFont="1" applyFill="1" applyBorder="1" applyAlignment="1" applyProtection="1">
      <alignment horizontal="right" vertical="top" wrapText="1"/>
    </xf>
    <xf numFmtId="164" fontId="17" fillId="5" borderId="4" xfId="2" applyNumberFormat="1" applyFont="1" applyFill="1" applyBorder="1" applyAlignment="1" applyProtection="1">
      <alignment horizontal="right" vertical="top" wrapText="1"/>
    </xf>
    <xf numFmtId="164" fontId="18" fillId="15" borderId="57" xfId="2" applyNumberFormat="1" applyFont="1" applyFill="1" applyBorder="1" applyAlignment="1" applyProtection="1">
      <alignment horizontal="right" vertical="top" wrapText="1"/>
    </xf>
    <xf numFmtId="164" fontId="17" fillId="0" borderId="1" xfId="2" applyNumberFormat="1" applyFont="1" applyFill="1" applyBorder="1" applyAlignment="1" applyProtection="1">
      <alignment horizontal="right" vertical="top" wrapText="1"/>
    </xf>
    <xf numFmtId="164" fontId="18" fillId="5" borderId="50" xfId="2" applyNumberFormat="1" applyFont="1" applyFill="1" applyBorder="1" applyAlignment="1" applyProtection="1">
      <alignment horizontal="right" vertical="top" wrapText="1"/>
    </xf>
    <xf numFmtId="164" fontId="17" fillId="5" borderId="1" xfId="2" applyNumberFormat="1" applyFont="1" applyFill="1" applyBorder="1" applyAlignment="1" applyProtection="1">
      <alignment horizontal="right" vertical="top" wrapText="1"/>
    </xf>
    <xf numFmtId="164" fontId="18" fillId="7" borderId="10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164" fontId="17" fillId="6" borderId="1" xfId="2" applyNumberFormat="1" applyFont="1" applyFill="1" applyBorder="1" applyAlignment="1" applyProtection="1">
      <alignment horizontal="right" vertical="top" wrapText="1"/>
    </xf>
    <xf numFmtId="164" fontId="17" fillId="7" borderId="1" xfId="2" applyNumberFormat="1" applyFont="1" applyFill="1" applyBorder="1" applyAlignment="1" applyProtection="1">
      <alignment horizontal="right" vertical="top" wrapText="1"/>
    </xf>
    <xf numFmtId="164" fontId="17" fillId="13" borderId="1" xfId="2" applyNumberFormat="1" applyFont="1" applyFill="1" applyBorder="1" applyAlignment="1" applyProtection="1">
      <alignment horizontal="right" vertical="top" wrapText="1"/>
    </xf>
    <xf numFmtId="164" fontId="17" fillId="12" borderId="1" xfId="2" applyNumberFormat="1" applyFont="1" applyFill="1" applyBorder="1" applyAlignment="1" applyProtection="1">
      <alignment horizontal="right" vertical="top" wrapText="1"/>
    </xf>
    <xf numFmtId="164" fontId="17" fillId="10" borderId="1" xfId="2" applyNumberFormat="1" applyFont="1" applyFill="1" applyBorder="1" applyAlignment="1" applyProtection="1">
      <alignment horizontal="right" vertical="top" wrapText="1"/>
    </xf>
    <xf numFmtId="164" fontId="17" fillId="14" borderId="1" xfId="2" applyNumberFormat="1" applyFont="1" applyFill="1" applyBorder="1" applyAlignment="1" applyProtection="1">
      <alignment horizontal="right" vertical="top" wrapText="1"/>
    </xf>
    <xf numFmtId="3" fontId="3" fillId="0" borderId="30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</xf>
    <xf numFmtId="165" fontId="3" fillId="0" borderId="10" xfId="2" applyNumberFormat="1" applyFont="1" applyBorder="1" applyAlignment="1">
      <alignment horizontal="center" vertical="top" wrapText="1"/>
    </xf>
    <xf numFmtId="165" fontId="3" fillId="0" borderId="42" xfId="2" applyNumberFormat="1" applyFont="1" applyBorder="1" applyAlignment="1">
      <alignment horizontal="center" vertical="top" wrapText="1"/>
    </xf>
    <xf numFmtId="170" fontId="3" fillId="0" borderId="42" xfId="2" applyNumberFormat="1" applyFont="1" applyBorder="1" applyAlignment="1">
      <alignment horizontal="center" vertical="top" wrapText="1"/>
    </xf>
    <xf numFmtId="170" fontId="3" fillId="0" borderId="1" xfId="2" applyNumberFormat="1" applyFont="1" applyBorder="1" applyAlignment="1">
      <alignment horizontal="center" vertical="top" wrapText="1"/>
    </xf>
    <xf numFmtId="1" fontId="17" fillId="8" borderId="5" xfId="2" applyNumberFormat="1" applyFont="1" applyFill="1" applyBorder="1" applyAlignment="1" applyProtection="1">
      <alignment horizontal="right" vertical="top" wrapText="1"/>
    </xf>
    <xf numFmtId="1" fontId="18" fillId="7" borderId="10" xfId="2" applyNumberFormat="1" applyFont="1" applyFill="1" applyBorder="1" applyAlignment="1" applyProtection="1">
      <alignment horizontal="right" vertical="top" wrapText="1"/>
    </xf>
    <xf numFmtId="164" fontId="17" fillId="0" borderId="41" xfId="2" applyNumberFormat="1" applyFont="1" applyFill="1" applyBorder="1" applyAlignment="1" applyProtection="1">
      <alignment horizontal="right" vertical="top" wrapText="1"/>
    </xf>
    <xf numFmtId="164" fontId="18" fillId="13" borderId="54" xfId="2" applyNumberFormat="1" applyFont="1" applyFill="1" applyBorder="1" applyAlignment="1" applyProtection="1">
      <alignment horizontal="right" vertical="top" wrapText="1"/>
    </xf>
    <xf numFmtId="164" fontId="18" fillId="11" borderId="54" xfId="2" applyNumberFormat="1" applyFont="1" applyFill="1" applyBorder="1" applyAlignment="1" applyProtection="1">
      <alignment horizontal="right" vertical="top" wrapText="1"/>
    </xf>
    <xf numFmtId="164" fontId="18" fillId="10" borderId="57" xfId="2" applyNumberFormat="1" applyFont="1" applyFill="1" applyBorder="1" applyAlignment="1" applyProtection="1">
      <alignment horizontal="right" vertical="top" wrapText="1"/>
    </xf>
    <xf numFmtId="164" fontId="18" fillId="14" borderId="57" xfId="2" applyNumberFormat="1" applyFont="1" applyFill="1" applyBorder="1" applyAlignment="1" applyProtection="1">
      <alignment horizontal="right" vertical="top" wrapText="1"/>
    </xf>
    <xf numFmtId="164" fontId="18" fillId="8" borderId="50" xfId="2" applyNumberFormat="1" applyFont="1" applyFill="1" applyBorder="1" applyAlignment="1" applyProtection="1">
      <alignment horizontal="right" vertical="top" wrapText="1"/>
    </xf>
    <xf numFmtId="164" fontId="17" fillId="8" borderId="1" xfId="2" applyNumberFormat="1" applyFont="1" applyFill="1" applyBorder="1" applyAlignment="1" applyProtection="1">
      <alignment horizontal="right" vertical="top" wrapText="1"/>
    </xf>
    <xf numFmtId="164" fontId="17" fillId="11" borderId="2" xfId="2" applyNumberFormat="1" applyFont="1" applyFill="1" applyBorder="1" applyAlignment="1" applyProtection="1">
      <alignment horizontal="right" vertical="top" wrapText="1"/>
    </xf>
    <xf numFmtId="164" fontId="17" fillId="10" borderId="56" xfId="2" applyNumberFormat="1" applyFont="1" applyFill="1" applyBorder="1" applyAlignment="1" applyProtection="1">
      <alignment horizontal="right" vertical="top" wrapText="1"/>
    </xf>
    <xf numFmtId="164" fontId="17" fillId="14" borderId="56" xfId="2" applyNumberFormat="1" applyFont="1" applyFill="1" applyBorder="1" applyAlignment="1" applyProtection="1">
      <alignment horizontal="right" vertical="top" wrapText="1"/>
    </xf>
    <xf numFmtId="164" fontId="17" fillId="15" borderId="56" xfId="2" applyNumberFormat="1" applyFont="1" applyFill="1" applyBorder="1" applyAlignment="1" applyProtection="1">
      <alignment horizontal="right" vertical="top" wrapText="1"/>
    </xf>
    <xf numFmtId="164" fontId="18" fillId="5" borderId="61" xfId="2" applyNumberFormat="1" applyFont="1" applyFill="1" applyBorder="1" applyAlignment="1" applyProtection="1">
      <alignment horizontal="right" vertical="top" wrapText="1"/>
    </xf>
    <xf numFmtId="164" fontId="18" fillId="4" borderId="61" xfId="2" applyNumberFormat="1" applyFont="1" applyFill="1" applyBorder="1" applyAlignment="1" applyProtection="1">
      <alignment horizontal="right" vertical="top" wrapText="1"/>
    </xf>
    <xf numFmtId="164" fontId="18" fillId="5" borderId="42" xfId="2" applyNumberFormat="1" applyFont="1" applyFill="1" applyBorder="1" applyAlignment="1" applyProtection="1">
      <alignment horizontal="right" vertical="top" wrapText="1"/>
    </xf>
    <xf numFmtId="164" fontId="18" fillId="5" borderId="57" xfId="2" applyNumberFormat="1" applyFont="1" applyFill="1" applyBorder="1" applyAlignment="1" applyProtection="1">
      <alignment horizontal="right" vertical="top" wrapText="1"/>
    </xf>
    <xf numFmtId="164" fontId="17" fillId="4" borderId="4" xfId="2" applyNumberFormat="1" applyFont="1" applyFill="1" applyBorder="1" applyAlignment="1" applyProtection="1">
      <alignment horizontal="right" vertical="top" wrapText="1"/>
    </xf>
    <xf numFmtId="164" fontId="18" fillId="13" borderId="57" xfId="2" applyNumberFormat="1" applyFont="1" applyFill="1" applyBorder="1" applyAlignment="1" applyProtection="1">
      <alignment horizontal="right" vertical="top" wrapText="1"/>
    </xf>
    <xf numFmtId="164" fontId="17" fillId="13" borderId="56" xfId="2" applyNumberFormat="1" applyFont="1" applyFill="1" applyBorder="1" applyAlignment="1" applyProtection="1">
      <alignment horizontal="right" vertical="top" wrapText="1"/>
    </xf>
    <xf numFmtId="164" fontId="18" fillId="5" borderId="54" xfId="2" applyNumberFormat="1" applyFont="1" applyFill="1" applyBorder="1" applyAlignment="1" applyProtection="1">
      <alignment horizontal="right" vertical="top" wrapText="1"/>
    </xf>
    <xf numFmtId="164" fontId="17" fillId="5" borderId="2" xfId="2" applyNumberFormat="1" applyFont="1" applyFill="1" applyBorder="1" applyAlignment="1" applyProtection="1">
      <alignment horizontal="right" vertical="top" wrapText="1"/>
    </xf>
    <xf numFmtId="164" fontId="17" fillId="13" borderId="2" xfId="2" applyNumberFormat="1" applyFont="1" applyFill="1" applyBorder="1" applyAlignment="1" applyProtection="1">
      <alignment horizontal="right" vertical="top" wrapText="1"/>
    </xf>
    <xf numFmtId="164" fontId="17" fillId="11" borderId="1" xfId="2" applyNumberFormat="1" applyFont="1" applyFill="1" applyBorder="1" applyAlignment="1" applyProtection="1">
      <alignment horizontal="right" vertical="top" wrapText="1"/>
    </xf>
    <xf numFmtId="164" fontId="18" fillId="11" borderId="57" xfId="2" applyNumberFormat="1" applyFont="1" applyFill="1" applyBorder="1" applyAlignment="1" applyProtection="1">
      <alignment horizontal="right" vertical="top" wrapText="1"/>
    </xf>
    <xf numFmtId="164" fontId="17" fillId="11" borderId="56" xfId="2" applyNumberFormat="1" applyFont="1" applyFill="1" applyBorder="1" applyAlignment="1" applyProtection="1">
      <alignment horizontal="right" vertical="top" wrapText="1"/>
    </xf>
    <xf numFmtId="164" fontId="18" fillId="12" borderId="57" xfId="2" applyNumberFormat="1" applyFont="1" applyFill="1" applyBorder="1" applyAlignment="1" applyProtection="1">
      <alignment horizontal="right" vertical="top" wrapText="1"/>
    </xf>
    <xf numFmtId="164" fontId="17" fillId="12" borderId="56" xfId="2" applyNumberFormat="1" applyFont="1" applyFill="1" applyBorder="1" applyAlignment="1" applyProtection="1">
      <alignment horizontal="right" vertical="top" wrapText="1"/>
    </xf>
    <xf numFmtId="164" fontId="17" fillId="5" borderId="56" xfId="2" applyNumberFormat="1" applyFont="1" applyFill="1" applyBorder="1" applyAlignment="1" applyProtection="1">
      <alignment horizontal="righ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164" fontId="17" fillId="10" borderId="71" xfId="2" applyNumberFormat="1" applyFont="1" applyFill="1" applyBorder="1" applyAlignment="1" applyProtection="1">
      <alignment horizontal="right" vertical="top" wrapText="1"/>
    </xf>
    <xf numFmtId="164" fontId="17" fillId="15" borderId="1" xfId="2" applyNumberFormat="1" applyFont="1" applyFill="1" applyBorder="1" applyAlignment="1" applyProtection="1">
      <alignment horizontal="right" vertical="top" wrapText="1"/>
    </xf>
    <xf numFmtId="164" fontId="18" fillId="14" borderId="1" xfId="2" applyNumberFormat="1" applyFont="1" applyFill="1" applyBorder="1" applyAlignment="1" applyProtection="1">
      <alignment horizontal="right" vertical="top" wrapText="1"/>
    </xf>
    <xf numFmtId="166" fontId="18" fillId="10" borderId="54" xfId="2" applyNumberFormat="1" applyFont="1" applyFill="1" applyBorder="1" applyAlignment="1" applyProtection="1">
      <alignment horizontal="right" vertical="top" wrapText="1"/>
    </xf>
    <xf numFmtId="164" fontId="18" fillId="14" borderId="61" xfId="2" applyNumberFormat="1" applyFont="1" applyFill="1" applyBorder="1" applyAlignment="1" applyProtection="1">
      <alignment horizontal="right" vertical="top" wrapText="1"/>
    </xf>
    <xf numFmtId="166" fontId="18" fillId="10" borderId="57" xfId="2" applyNumberFormat="1" applyFont="1" applyFill="1" applyBorder="1" applyAlignment="1" applyProtection="1">
      <alignment horizontal="right" vertical="top" wrapText="1"/>
    </xf>
    <xf numFmtId="164" fontId="18" fillId="12" borderId="54" xfId="2" applyNumberFormat="1" applyFont="1" applyFill="1" applyBorder="1" applyAlignment="1" applyProtection="1">
      <alignment horizontal="right" vertical="top" wrapText="1"/>
    </xf>
    <xf numFmtId="164" fontId="17" fillId="2" borderId="1" xfId="2" applyNumberFormat="1" applyFont="1" applyFill="1" applyBorder="1" applyAlignment="1" applyProtection="1">
      <alignment horizontal="righ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164" fontId="18" fillId="2" borderId="50" xfId="2" applyNumberFormat="1" applyFont="1" applyFill="1" applyBorder="1" applyAlignment="1" applyProtection="1">
      <alignment horizontal="right" vertical="top" wrapText="1"/>
    </xf>
    <xf numFmtId="164" fontId="18" fillId="9" borderId="50" xfId="2" applyNumberFormat="1" applyFont="1" applyFill="1" applyBorder="1" applyAlignment="1" applyProtection="1">
      <alignment horizontal="right" vertical="top" wrapText="1"/>
    </xf>
    <xf numFmtId="164" fontId="18" fillId="17" borderId="50" xfId="2" applyNumberFormat="1" applyFont="1" applyFill="1" applyBorder="1" applyAlignment="1" applyProtection="1">
      <alignment horizontal="right" vertical="top" wrapText="1"/>
    </xf>
    <xf numFmtId="164" fontId="17" fillId="9" borderId="1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30" fillId="6" borderId="7" xfId="0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top"/>
    </xf>
    <xf numFmtId="0" fontId="30" fillId="6" borderId="30" xfId="0" applyFont="1" applyFill="1" applyBorder="1" applyAlignment="1" applyProtection="1">
      <alignment horizontal="center" vertical="center"/>
    </xf>
    <xf numFmtId="0" fontId="30" fillId="6" borderId="31" xfId="0" applyFont="1" applyFill="1" applyBorder="1" applyAlignment="1" applyProtection="1">
      <alignment horizontal="center" vertical="center"/>
    </xf>
    <xf numFmtId="0" fontId="30" fillId="6" borderId="6" xfId="0" applyFont="1" applyFill="1" applyBorder="1" applyAlignment="1" applyProtection="1">
      <alignment horizontal="center" vertical="center"/>
    </xf>
    <xf numFmtId="164" fontId="18" fillId="2" borderId="70" xfId="2" applyNumberFormat="1" applyFont="1" applyFill="1" applyBorder="1" applyAlignment="1" applyProtection="1">
      <alignment horizontal="right" vertical="top" wrapText="1"/>
    </xf>
    <xf numFmtId="164" fontId="17" fillId="2" borderId="41" xfId="2" applyNumberFormat="1" applyFont="1" applyFill="1" applyBorder="1" applyAlignment="1" applyProtection="1">
      <alignment horizontal="right" vertical="top" wrapText="1"/>
    </xf>
    <xf numFmtId="164" fontId="18" fillId="9" borderId="10" xfId="2" applyNumberFormat="1" applyFont="1" applyFill="1" applyBorder="1" applyAlignment="1" applyProtection="1">
      <alignment horizontal="right" vertical="top" wrapText="1"/>
    </xf>
    <xf numFmtId="164" fontId="17" fillId="9" borderId="5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164" fontId="18" fillId="4" borderId="10" xfId="2" applyNumberFormat="1" applyFont="1" applyFill="1" applyBorder="1" applyAlignment="1" applyProtection="1">
      <alignment horizontal="right" vertical="top" wrapText="1"/>
    </xf>
    <xf numFmtId="164" fontId="17" fillId="4" borderId="11" xfId="2" applyNumberFormat="1" applyFont="1" applyFill="1" applyBorder="1" applyAlignment="1" applyProtection="1">
      <alignment horizontal="right" vertical="top" wrapText="1"/>
    </xf>
    <xf numFmtId="164" fontId="18" fillId="6" borderId="1" xfId="2" applyNumberFormat="1" applyFont="1" applyFill="1" applyBorder="1" applyAlignment="1" applyProtection="1">
      <alignment horizontal="right" vertical="top" wrapText="1"/>
    </xf>
    <xf numFmtId="164" fontId="18" fillId="0" borderId="4" xfId="2" applyNumberFormat="1" applyFont="1" applyFill="1" applyBorder="1" applyAlignment="1" applyProtection="1">
      <alignment horizontal="right" vertical="top" wrapText="1"/>
    </xf>
    <xf numFmtId="164" fontId="18" fillId="6" borderId="10" xfId="2" applyNumberFormat="1" applyFont="1" applyFill="1" applyBorder="1" applyAlignment="1" applyProtection="1">
      <alignment horizontal="right" vertical="top" wrapText="1"/>
    </xf>
    <xf numFmtId="164" fontId="17" fillId="6" borderId="11" xfId="2" applyNumberFormat="1" applyFont="1" applyFill="1" applyBorder="1" applyAlignment="1" applyProtection="1">
      <alignment horizontal="right" vertical="top" wrapText="1"/>
    </xf>
    <xf numFmtId="0" fontId="21" fillId="0" borderId="0" xfId="0" applyFont="1" applyAlignment="1"/>
    <xf numFmtId="166" fontId="17" fillId="13" borderId="2" xfId="2" applyNumberFormat="1" applyFont="1" applyFill="1" applyBorder="1" applyAlignment="1" applyProtection="1">
      <alignment horizontal="right" vertical="top" wrapText="1"/>
    </xf>
    <xf numFmtId="164" fontId="18" fillId="4" borderId="54" xfId="2" applyNumberFormat="1" applyFont="1" applyFill="1" applyBorder="1" applyAlignment="1" applyProtection="1">
      <alignment horizontal="right" vertical="top" wrapText="1"/>
    </xf>
    <xf numFmtId="0" fontId="21" fillId="0" borderId="0" xfId="0" applyFont="1" applyBorder="1" applyAlignment="1">
      <alignment vertical="top"/>
    </xf>
    <xf numFmtId="166" fontId="18" fillId="11" borderId="57" xfId="2" applyNumberFormat="1" applyFont="1" applyFill="1" applyBorder="1" applyAlignment="1" applyProtection="1">
      <alignment horizontal="right" vertical="top" wrapText="1"/>
    </xf>
    <xf numFmtId="164" fontId="18" fillId="11" borderId="10" xfId="2" applyNumberFormat="1" applyFont="1" applyFill="1" applyBorder="1" applyAlignment="1" applyProtection="1">
      <alignment horizontal="right" vertical="top" wrapText="1"/>
    </xf>
    <xf numFmtId="164" fontId="17" fillId="14" borderId="7" xfId="2" applyNumberFormat="1" applyFont="1" applyFill="1" applyBorder="1" applyAlignment="1" applyProtection="1">
      <alignment horizontal="right" vertical="top" wrapText="1"/>
    </xf>
    <xf numFmtId="164" fontId="17" fillId="5" borderId="16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9" fontId="18" fillId="0" borderId="50" xfId="2" applyNumberFormat="1" applyFont="1" applyFill="1" applyBorder="1" applyAlignment="1" applyProtection="1">
      <alignment horizontal="right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8" fillId="18" borderId="50" xfId="2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right" vertical="center"/>
    </xf>
    <xf numFmtId="164" fontId="3" fillId="3" borderId="0" xfId="2" applyNumberFormat="1" applyFont="1" applyFill="1" applyBorder="1" applyAlignment="1" applyProtection="1">
      <alignment vertical="center" wrapText="1"/>
    </xf>
    <xf numFmtId="164" fontId="3" fillId="3" borderId="0" xfId="0" applyNumberFormat="1" applyFont="1" applyFill="1" applyBorder="1" applyAlignment="1" applyProtection="1">
      <alignment vertical="center" wrapText="1"/>
    </xf>
    <xf numFmtId="167" fontId="3" fillId="3" borderId="0" xfId="0" applyNumberFormat="1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32" fillId="3" borderId="0" xfId="0" applyFont="1" applyFill="1" applyBorder="1" applyAlignment="1" applyProtection="1">
      <alignment vertical="center" wrapText="1"/>
    </xf>
    <xf numFmtId="0" fontId="32" fillId="3" borderId="0" xfId="0" applyFont="1" applyFill="1" applyAlignment="1" applyProtection="1">
      <alignment vertical="center"/>
    </xf>
    <xf numFmtId="0" fontId="32" fillId="3" borderId="0" xfId="0" applyFont="1" applyFill="1" applyAlignment="1" applyProtection="1">
      <alignment horizontal="left" vertical="center"/>
    </xf>
    <xf numFmtId="0" fontId="32" fillId="3" borderId="0" xfId="0" applyFont="1" applyFill="1" applyAlignment="1" applyProtection="1">
      <alignment horizontal="right" vertical="center"/>
    </xf>
    <xf numFmtId="0" fontId="32" fillId="3" borderId="0" xfId="0" applyFont="1" applyFill="1" applyBorder="1" applyAlignment="1" applyProtection="1">
      <alignment horizontal="left" vertical="center"/>
    </xf>
    <xf numFmtId="0" fontId="33" fillId="3" borderId="6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vertical="top"/>
    </xf>
    <xf numFmtId="166" fontId="18" fillId="9" borderId="50" xfId="2" applyNumberFormat="1" applyFont="1" applyFill="1" applyBorder="1" applyAlignment="1" applyProtection="1">
      <alignment horizontal="right" vertical="top" wrapText="1"/>
    </xf>
    <xf numFmtId="164" fontId="3" fillId="3" borderId="0" xfId="0" applyNumberFormat="1" applyFont="1" applyFill="1" applyAlignment="1" applyProtection="1">
      <alignment vertical="center"/>
    </xf>
    <xf numFmtId="164" fontId="17" fillId="6" borderId="5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164" fontId="17" fillId="4" borderId="2" xfId="2" applyNumberFormat="1" applyFont="1" applyFill="1" applyBorder="1" applyAlignment="1" applyProtection="1">
      <alignment horizontal="right" vertical="top" wrapText="1"/>
    </xf>
    <xf numFmtId="164" fontId="18" fillId="3" borderId="42" xfId="2" applyNumberFormat="1" applyFont="1" applyFill="1" applyBorder="1" applyAlignment="1" applyProtection="1">
      <alignment horizontal="right" vertical="top" wrapText="1"/>
    </xf>
    <xf numFmtId="169" fontId="17" fillId="5" borderId="11" xfId="2" applyNumberFormat="1" applyFont="1" applyFill="1" applyBorder="1" applyAlignment="1" applyProtection="1">
      <alignment horizontal="right" vertical="top" wrapText="1"/>
    </xf>
    <xf numFmtId="164" fontId="17" fillId="3" borderId="1" xfId="2" applyNumberFormat="1" applyFont="1" applyFill="1" applyBorder="1" applyAlignment="1" applyProtection="1">
      <alignment horizontal="right" vertical="top" wrapText="1"/>
    </xf>
    <xf numFmtId="164" fontId="18" fillId="3" borderId="50" xfId="2" applyNumberFormat="1" applyFont="1" applyFill="1" applyBorder="1" applyAlignment="1" applyProtection="1">
      <alignment horizontal="right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0" borderId="29" xfId="0" applyNumberFormat="1" applyFont="1" applyFill="1" applyBorder="1" applyAlignment="1" applyProtection="1">
      <alignment horizontal="center" vertical="top" wrapText="1"/>
    </xf>
    <xf numFmtId="0" fontId="17" fillId="0" borderId="35" xfId="0" applyNumberFormat="1" applyFont="1" applyFill="1" applyBorder="1" applyAlignment="1" applyProtection="1">
      <alignment horizontal="center" vertical="top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28" fillId="0" borderId="8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17" fillId="6" borderId="28" xfId="0" applyFont="1" applyFill="1" applyBorder="1" applyAlignment="1" applyProtection="1">
      <alignment horizontal="center" vertical="center"/>
    </xf>
    <xf numFmtId="0" fontId="28" fillId="6" borderId="7" xfId="0" applyFont="1" applyFill="1" applyBorder="1" applyAlignment="1" applyProtection="1">
      <alignment horizontal="center" vertical="center"/>
    </xf>
    <xf numFmtId="0" fontId="28" fillId="6" borderId="58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8" fillId="14" borderId="43" xfId="0" applyNumberFormat="1" applyFont="1" applyFill="1" applyBorder="1" applyAlignment="1" applyProtection="1">
      <alignment horizontal="center" vertical="center" wrapText="1"/>
    </xf>
    <xf numFmtId="0" fontId="18" fillId="14" borderId="27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24" fillId="6" borderId="4" xfId="0" applyFont="1" applyFill="1" applyBorder="1" applyAlignment="1" applyProtection="1">
      <alignment horizontal="center" vertical="center" wrapText="1"/>
    </xf>
    <xf numFmtId="0" fontId="24" fillId="6" borderId="7" xfId="0" applyFont="1" applyFill="1" applyBorder="1" applyAlignment="1" applyProtection="1">
      <alignment horizontal="center" vertical="center" wrapText="1"/>
    </xf>
    <xf numFmtId="0" fontId="24" fillId="6" borderId="6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6" borderId="25" xfId="0" applyFont="1" applyFill="1" applyBorder="1" applyAlignment="1" applyProtection="1">
      <alignment horizontal="center" vertical="center" wrapText="1"/>
    </xf>
    <xf numFmtId="0" fontId="29" fillId="6" borderId="6" xfId="0" applyFont="1" applyFill="1" applyBorder="1" applyAlignment="1" applyProtection="1">
      <alignment horizontal="center" vertical="center" wrapText="1"/>
    </xf>
    <xf numFmtId="0" fontId="29" fillId="6" borderId="55" xfId="0" applyFont="1" applyFill="1" applyBorder="1" applyAlignment="1" applyProtection="1">
      <alignment horizontal="center" vertical="center" wrapText="1"/>
    </xf>
    <xf numFmtId="0" fontId="30" fillId="6" borderId="28" xfId="0" applyFont="1" applyFill="1" applyBorder="1" applyAlignment="1" applyProtection="1">
      <alignment horizontal="center" vertical="center"/>
    </xf>
    <xf numFmtId="0" fontId="30" fillId="6" borderId="7" xfId="0" applyFont="1" applyFill="1" applyBorder="1" applyAlignment="1" applyProtection="1">
      <alignment horizontal="center" vertical="center"/>
    </xf>
    <xf numFmtId="0" fontId="30" fillId="6" borderId="58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top" wrapText="1"/>
    </xf>
    <xf numFmtId="0" fontId="29" fillId="0" borderId="31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8" fillId="6" borderId="34" xfId="0" applyNumberFormat="1" applyFont="1" applyFill="1" applyBorder="1" applyAlignment="1" applyProtection="1">
      <alignment horizontal="center" vertical="center" wrapText="1"/>
    </xf>
    <xf numFmtId="164" fontId="18" fillId="6" borderId="29" xfId="0" applyNumberFormat="1" applyFont="1" applyFill="1" applyBorder="1" applyAlignment="1" applyProtection="1">
      <alignment horizontal="center" vertical="center" wrapText="1"/>
    </xf>
    <xf numFmtId="164" fontId="18" fillId="6" borderId="35" xfId="0" applyNumberFormat="1" applyFont="1" applyFill="1" applyBorder="1" applyAlignment="1" applyProtection="1">
      <alignment horizontal="center" vertical="center" wrapText="1"/>
    </xf>
    <xf numFmtId="164" fontId="18" fillId="6" borderId="63" xfId="0" applyNumberFormat="1" applyFont="1" applyFill="1" applyBorder="1" applyAlignment="1" applyProtection="1">
      <alignment horizontal="center" vertical="center" wrapText="1"/>
    </xf>
    <xf numFmtId="164" fontId="18" fillId="6" borderId="8" xfId="0" applyNumberFormat="1" applyFont="1" applyFill="1" applyBorder="1" applyAlignment="1" applyProtection="1">
      <alignment horizontal="center" vertical="center" wrapText="1"/>
    </xf>
    <xf numFmtId="164" fontId="18" fillId="6" borderId="5" xfId="0" applyNumberFormat="1" applyFont="1" applyFill="1" applyBorder="1" applyAlignment="1" applyProtection="1">
      <alignment horizontal="center" vertical="center" wrapText="1"/>
    </xf>
    <xf numFmtId="164" fontId="18" fillId="6" borderId="73" xfId="0" applyNumberFormat="1" applyFont="1" applyFill="1" applyBorder="1" applyAlignment="1" applyProtection="1">
      <alignment horizontal="center" vertical="center" wrapText="1"/>
    </xf>
    <xf numFmtId="164" fontId="18" fillId="6" borderId="22" xfId="0" applyNumberFormat="1" applyFont="1" applyFill="1" applyBorder="1" applyAlignment="1" applyProtection="1">
      <alignment horizontal="center" vertical="center" wrapText="1"/>
    </xf>
    <xf numFmtId="164" fontId="18" fillId="6" borderId="23" xfId="0" applyNumberFormat="1" applyFont="1" applyFill="1" applyBorder="1" applyAlignment="1" applyProtection="1">
      <alignment horizontal="center" vertical="center" wrapText="1"/>
    </xf>
    <xf numFmtId="164" fontId="18" fillId="6" borderId="73" xfId="0" applyNumberFormat="1" applyFont="1" applyFill="1" applyBorder="1" applyAlignment="1" applyProtection="1">
      <alignment horizontal="center" vertical="top" wrapText="1"/>
    </xf>
    <xf numFmtId="164" fontId="18" fillId="6" borderId="22" xfId="0" applyNumberFormat="1" applyFont="1" applyFill="1" applyBorder="1" applyAlignment="1" applyProtection="1">
      <alignment horizontal="center" vertical="top" wrapText="1"/>
    </xf>
    <xf numFmtId="164" fontId="18" fillId="6" borderId="23" xfId="0" applyNumberFormat="1" applyFont="1" applyFill="1" applyBorder="1" applyAlignment="1" applyProtection="1">
      <alignment horizontal="center" vertical="top" wrapText="1"/>
    </xf>
    <xf numFmtId="164" fontId="18" fillId="15" borderId="4" xfId="0" applyNumberFormat="1" applyFont="1" applyFill="1" applyBorder="1" applyAlignment="1" applyProtection="1">
      <alignment horizontal="center" vertical="top" wrapText="1"/>
    </xf>
    <xf numFmtId="164" fontId="18" fillId="15" borderId="7" xfId="0" applyNumberFormat="1" applyFont="1" applyFill="1" applyBorder="1" applyAlignment="1" applyProtection="1">
      <alignment horizontal="center" vertical="top" wrapText="1"/>
    </xf>
    <xf numFmtId="164" fontId="18" fillId="15" borderId="2" xfId="0" applyNumberFormat="1" applyFont="1" applyFill="1" applyBorder="1" applyAlignment="1" applyProtection="1">
      <alignment horizontal="center" vertical="top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18" fillId="6" borderId="13" xfId="0" applyFont="1" applyFill="1" applyBorder="1" applyAlignment="1" applyProtection="1">
      <alignment horizontal="center"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164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5" xfId="0" applyNumberFormat="1" applyFont="1" applyFill="1" applyBorder="1" applyAlignment="1" applyProtection="1">
      <alignment horizontal="center" vertical="center" wrapText="1"/>
    </xf>
    <xf numFmtId="164" fontId="18" fillId="2" borderId="42" xfId="0" applyNumberFormat="1" applyFont="1" applyFill="1" applyBorder="1" applyAlignment="1" applyProtection="1">
      <alignment horizontal="center" vertical="top" wrapText="1"/>
    </xf>
    <xf numFmtId="164" fontId="18" fillId="2" borderId="31" xfId="0" applyNumberFormat="1" applyFont="1" applyFill="1" applyBorder="1" applyAlignment="1" applyProtection="1">
      <alignment horizontal="center" vertical="top" wrapText="1"/>
    </xf>
    <xf numFmtId="164" fontId="18" fillId="2" borderId="32" xfId="0" applyNumberFormat="1" applyFont="1" applyFill="1" applyBorder="1" applyAlignment="1" applyProtection="1">
      <alignment horizontal="center" vertical="top" wrapTex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7" xfId="0" applyNumberFormat="1" applyFont="1" applyFill="1" applyBorder="1" applyAlignment="1" applyProtection="1">
      <alignment horizontal="center" vertical="top" wrapText="1"/>
    </xf>
    <xf numFmtId="164" fontId="18" fillId="4" borderId="2" xfId="0" applyNumberFormat="1" applyFont="1" applyFill="1" applyBorder="1" applyAlignment="1" applyProtection="1">
      <alignment horizontal="center" vertical="top" wrapText="1"/>
    </xf>
    <xf numFmtId="164" fontId="18" fillId="6" borderId="4" xfId="0" applyNumberFormat="1" applyFont="1" applyFill="1" applyBorder="1" applyAlignment="1" applyProtection="1">
      <alignment horizontal="center" vertical="top" wrapText="1"/>
    </xf>
    <xf numFmtId="164" fontId="18" fillId="6" borderId="7" xfId="0" applyNumberFormat="1" applyFont="1" applyFill="1" applyBorder="1" applyAlignment="1" applyProtection="1">
      <alignment horizontal="center" vertical="top" wrapText="1"/>
    </xf>
    <xf numFmtId="164" fontId="18" fillId="6" borderId="2" xfId="0" applyNumberFormat="1" applyFont="1" applyFill="1" applyBorder="1" applyAlignment="1" applyProtection="1">
      <alignment horizontal="center" vertical="top" wrapText="1"/>
    </xf>
    <xf numFmtId="10" fontId="18" fillId="14" borderId="7" xfId="0" applyNumberFormat="1" applyFont="1" applyFill="1" applyBorder="1" applyAlignment="1" applyProtection="1">
      <alignment horizontal="center" vertical="top" wrapText="1"/>
    </xf>
    <xf numFmtId="10" fontId="18" fillId="14" borderId="2" xfId="0" applyNumberFormat="1" applyFont="1" applyFill="1" applyBorder="1" applyAlignment="1" applyProtection="1">
      <alignment horizontal="center" vertical="top" wrapText="1"/>
    </xf>
    <xf numFmtId="164" fontId="18" fillId="8" borderId="42" xfId="0" applyNumberFormat="1" applyFont="1" applyFill="1" applyBorder="1" applyAlignment="1" applyProtection="1">
      <alignment horizontal="center" vertical="top" wrapText="1"/>
    </xf>
    <xf numFmtId="164" fontId="18" fillId="8" borderId="31" xfId="0" applyNumberFormat="1" applyFont="1" applyFill="1" applyBorder="1" applyAlignment="1" applyProtection="1">
      <alignment horizontal="center" vertical="top" wrapText="1"/>
    </xf>
    <xf numFmtId="164" fontId="18" fillId="8" borderId="32" xfId="0" applyNumberFormat="1" applyFont="1" applyFill="1" applyBorder="1" applyAlignment="1" applyProtection="1">
      <alignment horizontal="center" vertical="top" wrapText="1"/>
    </xf>
    <xf numFmtId="164" fontId="18" fillId="9" borderId="4" xfId="0" applyNumberFormat="1" applyFont="1" applyFill="1" applyBorder="1" applyAlignment="1" applyProtection="1">
      <alignment horizontal="center" vertical="top" wrapText="1"/>
    </xf>
    <xf numFmtId="164" fontId="18" fillId="9" borderId="7" xfId="0" applyNumberFormat="1" applyFont="1" applyFill="1" applyBorder="1" applyAlignment="1" applyProtection="1">
      <alignment horizontal="center" vertical="top" wrapText="1"/>
    </xf>
    <xf numFmtId="164" fontId="18" fillId="9" borderId="2" xfId="0" applyNumberFormat="1" applyFont="1" applyFill="1" applyBorder="1" applyAlignment="1" applyProtection="1">
      <alignment horizontal="center" vertical="top" wrapText="1"/>
    </xf>
    <xf numFmtId="164" fontId="18" fillId="7" borderId="4" xfId="0" applyNumberFormat="1" applyFont="1" applyFill="1" applyBorder="1" applyAlignment="1" applyProtection="1">
      <alignment horizontal="center" vertical="top" wrapText="1"/>
    </xf>
    <xf numFmtId="164" fontId="18" fillId="7" borderId="7" xfId="0" applyNumberFormat="1" applyFont="1" applyFill="1" applyBorder="1" applyAlignment="1" applyProtection="1">
      <alignment horizontal="center" vertical="top" wrapText="1"/>
    </xf>
    <xf numFmtId="164" fontId="18" fillId="7" borderId="2" xfId="0" applyNumberFormat="1" applyFont="1" applyFill="1" applyBorder="1" applyAlignment="1" applyProtection="1">
      <alignment horizontal="center" vertical="top" wrapText="1"/>
    </xf>
    <xf numFmtId="0" fontId="29" fillId="0" borderId="6" xfId="0" applyFont="1" applyFill="1" applyBorder="1" applyAlignment="1" applyProtection="1">
      <alignment horizontal="center" vertical="center"/>
    </xf>
    <xf numFmtId="164" fontId="17" fillId="5" borderId="21" xfId="0" applyNumberFormat="1" applyFont="1" applyFill="1" applyBorder="1" applyAlignment="1" applyProtection="1">
      <alignment horizontal="left" vertical="top" wrapText="1"/>
    </xf>
    <xf numFmtId="164" fontId="17" fillId="5" borderId="22" xfId="0" applyNumberFormat="1" applyFont="1" applyFill="1" applyBorder="1" applyAlignment="1" applyProtection="1">
      <alignment horizontal="left" vertical="top" wrapText="1"/>
    </xf>
    <xf numFmtId="164" fontId="17" fillId="5" borderId="23" xfId="0" applyNumberFormat="1" applyFont="1" applyFill="1" applyBorder="1" applyAlignment="1" applyProtection="1">
      <alignment horizontal="left" vertical="top" wrapText="1"/>
    </xf>
    <xf numFmtId="164" fontId="17" fillId="5" borderId="20" xfId="0" applyNumberFormat="1" applyFont="1" applyFill="1" applyBorder="1" applyAlignment="1" applyProtection="1">
      <alignment horizontal="left" vertical="top" wrapText="1"/>
    </xf>
    <xf numFmtId="164" fontId="17" fillId="5" borderId="0" xfId="0" applyNumberFormat="1" applyFont="1" applyFill="1" applyBorder="1" applyAlignment="1" applyProtection="1">
      <alignment horizontal="left" vertical="top" wrapText="1"/>
    </xf>
    <xf numFmtId="164" fontId="17" fillId="5" borderId="15" xfId="0" applyNumberFormat="1" applyFont="1" applyFill="1" applyBorder="1" applyAlignment="1" applyProtection="1">
      <alignment horizontal="left" vertical="top" wrapText="1"/>
    </xf>
    <xf numFmtId="164" fontId="17" fillId="5" borderId="25" xfId="0" applyNumberFormat="1" applyFont="1" applyFill="1" applyBorder="1" applyAlignment="1" applyProtection="1">
      <alignment horizontal="left" vertical="top" wrapText="1"/>
    </xf>
    <xf numFmtId="164" fontId="17" fillId="5" borderId="6" xfId="0" applyNumberFormat="1" applyFont="1" applyFill="1" applyBorder="1" applyAlignment="1" applyProtection="1">
      <alignment horizontal="left" vertical="top" wrapText="1"/>
    </xf>
    <xf numFmtId="164" fontId="17" fillId="5" borderId="3" xfId="0" applyNumberFormat="1" applyFont="1" applyFill="1" applyBorder="1" applyAlignment="1" applyProtection="1">
      <alignment horizontal="left" vertical="top" wrapText="1"/>
    </xf>
    <xf numFmtId="0" fontId="18" fillId="5" borderId="10" xfId="0" applyFont="1" applyFill="1" applyBorder="1" applyAlignment="1" applyProtection="1">
      <alignment horizontal="center" vertical="top" wrapText="1"/>
    </xf>
    <xf numFmtId="0" fontId="18" fillId="5" borderId="8" xfId="0" applyFont="1" applyFill="1" applyBorder="1" applyAlignment="1" applyProtection="1">
      <alignment horizontal="center" vertical="top"/>
    </xf>
    <xf numFmtId="0" fontId="18" fillId="5" borderId="5" xfId="0" applyFont="1" applyFill="1" applyBorder="1" applyAlignment="1" applyProtection="1">
      <alignment horizontal="center" vertical="top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82" xfId="0" applyNumberFormat="1" applyFont="1" applyFill="1" applyBorder="1" applyAlignment="1" applyProtection="1">
      <alignment horizontal="left" vertical="top"/>
    </xf>
    <xf numFmtId="0" fontId="18" fillId="0" borderId="30" xfId="0" applyFont="1" applyFill="1" applyBorder="1" applyAlignment="1" applyProtection="1">
      <alignment horizontal="left" vertical="top" wrapText="1"/>
    </xf>
    <xf numFmtId="0" fontId="18" fillId="0" borderId="31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left" vertical="top" wrapText="1"/>
    </xf>
    <xf numFmtId="0" fontId="18" fillId="0" borderId="2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15" xfId="0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center" vertical="top"/>
    </xf>
    <xf numFmtId="0" fontId="18" fillId="0" borderId="8" xfId="0" applyFont="1" applyFill="1" applyBorder="1" applyAlignment="1" applyProtection="1">
      <alignment horizontal="center" vertical="top"/>
    </xf>
    <xf numFmtId="0" fontId="22" fillId="0" borderId="8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164" fontId="18" fillId="12" borderId="4" xfId="0" applyNumberFormat="1" applyFont="1" applyFill="1" applyBorder="1" applyAlignment="1" applyProtection="1">
      <alignment horizontal="center" vertical="top" wrapText="1"/>
    </xf>
    <xf numFmtId="164" fontId="18" fillId="12" borderId="7" xfId="0" applyNumberFormat="1" applyFont="1" applyFill="1" applyBorder="1" applyAlignment="1" applyProtection="1">
      <alignment horizontal="center" vertical="top" wrapText="1"/>
    </xf>
    <xf numFmtId="0" fontId="22" fillId="12" borderId="7" xfId="0" applyFont="1" applyFill="1" applyBorder="1" applyAlignment="1">
      <alignment horizontal="center" vertical="top" wrapText="1"/>
    </xf>
    <xf numFmtId="0" fontId="22" fillId="12" borderId="2" xfId="0" applyFont="1" applyFill="1" applyBorder="1" applyAlignment="1">
      <alignment horizontal="center" vertical="top" wrapText="1"/>
    </xf>
    <xf numFmtId="164" fontId="18" fillId="13" borderId="4" xfId="0" applyNumberFormat="1" applyFont="1" applyFill="1" applyBorder="1" applyAlignment="1" applyProtection="1">
      <alignment horizontal="center" vertical="top" wrapText="1"/>
    </xf>
    <xf numFmtId="164" fontId="18" fillId="13" borderId="7" xfId="0" applyNumberFormat="1" applyFont="1" applyFill="1" applyBorder="1" applyAlignment="1" applyProtection="1">
      <alignment horizontal="center" vertical="top" wrapText="1"/>
    </xf>
    <xf numFmtId="0" fontId="22" fillId="13" borderId="7" xfId="0" applyFont="1" applyFill="1" applyBorder="1" applyAlignment="1">
      <alignment horizontal="center" vertical="top" wrapText="1"/>
    </xf>
    <xf numFmtId="0" fontId="22" fillId="13" borderId="2" xfId="0" applyFont="1" applyFill="1" applyBorder="1" applyAlignment="1">
      <alignment horizontal="center" vertical="top" wrapText="1"/>
    </xf>
    <xf numFmtId="164" fontId="18" fillId="11" borderId="4" xfId="0" applyNumberFormat="1" applyFont="1" applyFill="1" applyBorder="1" applyAlignment="1" applyProtection="1">
      <alignment horizontal="center" vertical="top" wrapText="1"/>
    </xf>
    <xf numFmtId="164" fontId="18" fillId="11" borderId="7" xfId="0" applyNumberFormat="1" applyFont="1" applyFill="1" applyBorder="1" applyAlignment="1" applyProtection="1">
      <alignment horizontal="center" vertical="top" wrapText="1"/>
    </xf>
    <xf numFmtId="0" fontId="22" fillId="11" borderId="7" xfId="0" applyFont="1" applyFill="1" applyBorder="1" applyAlignment="1">
      <alignment horizontal="center" vertical="top" wrapText="1"/>
    </xf>
    <xf numFmtId="0" fontId="22" fillId="11" borderId="2" xfId="0" applyFont="1" applyFill="1" applyBorder="1" applyAlignment="1">
      <alignment horizontal="center" vertical="top" wrapText="1"/>
    </xf>
    <xf numFmtId="164" fontId="18" fillId="10" borderId="4" xfId="0" applyNumberFormat="1" applyFont="1" applyFill="1" applyBorder="1" applyAlignment="1" applyProtection="1">
      <alignment horizontal="center" vertical="top" wrapText="1"/>
    </xf>
    <xf numFmtId="164" fontId="18" fillId="10" borderId="7" xfId="0" applyNumberFormat="1" applyFont="1" applyFill="1" applyBorder="1" applyAlignment="1" applyProtection="1">
      <alignment horizontal="center" vertical="top" wrapText="1"/>
    </xf>
    <xf numFmtId="0" fontId="22" fillId="10" borderId="7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164" fontId="18" fillId="14" borderId="4" xfId="0" applyNumberFormat="1" applyFont="1" applyFill="1" applyBorder="1" applyAlignment="1" applyProtection="1">
      <alignment horizontal="center" vertical="top" wrapText="1"/>
    </xf>
    <xf numFmtId="164" fontId="18" fillId="14" borderId="7" xfId="0" applyNumberFormat="1" applyFont="1" applyFill="1" applyBorder="1" applyAlignment="1" applyProtection="1">
      <alignment horizontal="center" vertical="top" wrapText="1"/>
    </xf>
    <xf numFmtId="0" fontId="22" fillId="14" borderId="7" xfId="0" applyFont="1" applyFill="1" applyBorder="1" applyAlignment="1">
      <alignment horizontal="center" vertical="top" wrapText="1"/>
    </xf>
    <xf numFmtId="0" fontId="22" fillId="14" borderId="2" xfId="0" applyFont="1" applyFill="1" applyBorder="1" applyAlignment="1">
      <alignment horizontal="center" vertical="top" wrapText="1"/>
    </xf>
    <xf numFmtId="2" fontId="18" fillId="14" borderId="4" xfId="2" applyNumberFormat="1" applyFont="1" applyFill="1" applyBorder="1" applyAlignment="1" applyProtection="1">
      <alignment horizontal="center" vertical="top" wrapText="1"/>
    </xf>
    <xf numFmtId="2" fontId="18" fillId="14" borderId="2" xfId="2" applyNumberFormat="1" applyFont="1" applyFill="1" applyBorder="1" applyAlignment="1" applyProtection="1">
      <alignment horizontal="center" vertical="top" wrapText="1"/>
    </xf>
    <xf numFmtId="169" fontId="18" fillId="14" borderId="4" xfId="2" applyNumberFormat="1" applyFont="1" applyFill="1" applyBorder="1" applyAlignment="1" applyProtection="1">
      <alignment horizontal="center" vertical="top" wrapText="1"/>
    </xf>
    <xf numFmtId="169" fontId="18" fillId="14" borderId="2" xfId="2" applyNumberFormat="1" applyFont="1" applyFill="1" applyBorder="1" applyAlignment="1" applyProtection="1">
      <alignment horizontal="center" vertical="top" wrapText="1"/>
    </xf>
    <xf numFmtId="0" fontId="17" fillId="6" borderId="28" xfId="0" applyNumberFormat="1" applyFont="1" applyFill="1" applyBorder="1" applyAlignment="1" applyProtection="1">
      <alignment horizontal="center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0" fontId="17" fillId="6" borderId="58" xfId="0" applyNumberFormat="1" applyFont="1" applyFill="1" applyBorder="1" applyAlignment="1" applyProtection="1">
      <alignment horizontal="center" vertical="center"/>
    </xf>
    <xf numFmtId="0" fontId="17" fillId="6" borderId="28" xfId="0" applyFont="1" applyFill="1" applyBorder="1" applyAlignment="1" applyProtection="1">
      <alignment horizontal="center" vertical="center" wrapText="1"/>
    </xf>
    <xf numFmtId="16" fontId="17" fillId="0" borderId="19" xfId="0" applyNumberFormat="1" applyFont="1" applyFill="1" applyBorder="1" applyAlignment="1" applyProtection="1">
      <alignment horizontal="center" vertical="top" wrapText="1"/>
    </xf>
    <xf numFmtId="0" fontId="17" fillId="4" borderId="10" xfId="0" applyNumberFormat="1" applyFont="1" applyFill="1" applyBorder="1" applyAlignment="1" applyProtection="1">
      <alignment horizontal="center" vertical="center" wrapText="1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0" fontId="17" fillId="4" borderId="5" xfId="0" applyNumberFormat="1" applyFont="1" applyFill="1" applyBorder="1" applyAlignment="1" applyProtection="1">
      <alignment horizontal="center" vertical="center" wrapText="1"/>
    </xf>
    <xf numFmtId="0" fontId="18" fillId="4" borderId="10" xfId="0" applyNumberFormat="1" applyFont="1" applyFill="1" applyBorder="1" applyAlignment="1" applyProtection="1">
      <alignment horizontal="center" vertical="top"/>
    </xf>
    <xf numFmtId="0" fontId="18" fillId="4" borderId="8" xfId="0" applyNumberFormat="1" applyFont="1" applyFill="1" applyBorder="1" applyAlignment="1" applyProtection="1">
      <alignment horizontal="center" vertical="top"/>
    </xf>
    <xf numFmtId="0" fontId="18" fillId="4" borderId="5" xfId="0" applyNumberFormat="1" applyFont="1" applyFill="1" applyBorder="1" applyAlignment="1" applyProtection="1">
      <alignment horizontal="center" vertical="top"/>
    </xf>
    <xf numFmtId="0" fontId="17" fillId="6" borderId="4" xfId="0" applyNumberFormat="1" applyFont="1" applyFill="1" applyBorder="1" applyAlignment="1" applyProtection="1">
      <alignment horizontal="center" vertical="center" wrapText="1"/>
    </xf>
    <xf numFmtId="0" fontId="17" fillId="6" borderId="7" xfId="0" applyNumberFormat="1" applyFont="1" applyFill="1" applyBorder="1" applyAlignment="1" applyProtection="1">
      <alignment horizontal="center" vertical="center" wrapText="1"/>
    </xf>
    <xf numFmtId="0" fontId="17" fillId="6" borderId="2" xfId="0" applyNumberFormat="1" applyFont="1" applyFill="1" applyBorder="1" applyAlignment="1" applyProtection="1">
      <alignment horizontal="center" vertical="center" wrapText="1"/>
    </xf>
    <xf numFmtId="0" fontId="24" fillId="6" borderId="25" xfId="0" applyNumberFormat="1" applyFont="1" applyFill="1" applyBorder="1" applyAlignment="1" applyProtection="1">
      <alignment horizontal="center" vertical="center" wrapText="1"/>
    </xf>
    <xf numFmtId="0" fontId="30" fillId="6" borderId="6" xfId="0" applyNumberFormat="1" applyFont="1" applyFill="1" applyBorder="1" applyAlignment="1" applyProtection="1">
      <alignment horizontal="center" vertical="center" wrapText="1"/>
    </xf>
    <xf numFmtId="0" fontId="30" fillId="6" borderId="55" xfId="0" applyNumberFormat="1" applyFont="1" applyFill="1" applyBorder="1" applyAlignment="1" applyProtection="1">
      <alignment horizontal="center" vertical="center" wrapText="1"/>
    </xf>
    <xf numFmtId="0" fontId="30" fillId="6" borderId="28" xfId="0" applyNumberFormat="1" applyFont="1" applyFill="1" applyBorder="1" applyAlignment="1" applyProtection="1">
      <alignment horizontal="center" vertical="center"/>
    </xf>
    <xf numFmtId="2" fontId="17" fillId="0" borderId="19" xfId="0" applyNumberFormat="1" applyFont="1" applyFill="1" applyBorder="1" applyAlignment="1" applyProtection="1">
      <alignment horizontal="center" vertical="top" wrapText="1"/>
    </xf>
    <xf numFmtId="2" fontId="17" fillId="0" borderId="29" xfId="0" applyNumberFormat="1" applyFont="1" applyFill="1" applyBorder="1" applyAlignment="1" applyProtection="1">
      <alignment horizontal="center" vertical="top" wrapText="1"/>
    </xf>
    <xf numFmtId="2" fontId="17" fillId="0" borderId="35" xfId="0" applyNumberFormat="1" applyFont="1" applyFill="1" applyBorder="1" applyAlignment="1" applyProtection="1">
      <alignment horizontal="center" vertical="top" wrapText="1"/>
    </xf>
    <xf numFmtId="0" fontId="18" fillId="5" borderId="19" xfId="0" applyNumberFormat="1" applyFont="1" applyFill="1" applyBorder="1" applyAlignment="1" applyProtection="1">
      <alignment horizontal="center" vertical="top" wrapText="1"/>
    </xf>
    <xf numFmtId="0" fontId="18" fillId="5" borderId="29" xfId="0" applyNumberFormat="1" applyFont="1" applyFill="1" applyBorder="1" applyAlignment="1" applyProtection="1">
      <alignment horizontal="center" vertical="top" wrapText="1"/>
    </xf>
    <xf numFmtId="0" fontId="18" fillId="5" borderId="35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7" fillId="5" borderId="10" xfId="0" applyNumberFormat="1" applyFont="1" applyFill="1" applyBorder="1" applyAlignment="1" applyProtection="1">
      <alignment horizontal="left" vertical="top" wrapText="1"/>
    </xf>
    <xf numFmtId="0" fontId="17" fillId="5" borderId="8" xfId="0" applyNumberFormat="1" applyFont="1" applyFill="1" applyBorder="1" applyAlignment="1" applyProtection="1">
      <alignment horizontal="left" vertical="top" wrapText="1"/>
    </xf>
    <xf numFmtId="0" fontId="17" fillId="5" borderId="5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8" xfId="0" applyNumberFormat="1" applyFont="1" applyFill="1" applyBorder="1" applyAlignment="1" applyProtection="1">
      <alignment horizontal="left" vertical="top" wrapText="1"/>
    </xf>
    <xf numFmtId="0" fontId="18" fillId="5" borderId="5" xfId="0" applyNumberFormat="1" applyFont="1" applyFill="1" applyBorder="1" applyAlignment="1" applyProtection="1">
      <alignment horizontal="left" vertical="top" wrapText="1"/>
    </xf>
    <xf numFmtId="0" fontId="18" fillId="4" borderId="19" xfId="0" applyNumberFormat="1" applyFont="1" applyFill="1" applyBorder="1" applyAlignment="1" applyProtection="1">
      <alignment horizontal="center" vertical="center" wrapText="1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18" fillId="4" borderId="35" xfId="0" applyNumberFormat="1" applyFont="1" applyFill="1" applyBorder="1" applyAlignment="1" applyProtection="1">
      <alignment horizontal="center" vertical="center" wrapText="1"/>
    </xf>
    <xf numFmtId="0" fontId="17" fillId="0" borderId="30" xfId="0" applyNumberFormat="1" applyFont="1" applyFill="1" applyBorder="1" applyAlignment="1" applyProtection="1">
      <alignment horizontal="center" vertical="center" wrapText="1"/>
    </xf>
    <xf numFmtId="0" fontId="17" fillId="0" borderId="31" xfId="0" applyNumberFormat="1" applyFont="1" applyFill="1" applyBorder="1" applyAlignment="1" applyProtection="1">
      <alignment horizontal="center" vertical="center" wrapText="1"/>
    </xf>
    <xf numFmtId="0" fontId="17" fillId="0" borderId="32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25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14" borderId="4" xfId="2" applyNumberFormat="1" applyFont="1" applyFill="1" applyBorder="1" applyAlignment="1" applyProtection="1">
      <alignment horizontal="center" vertical="top" wrapText="1"/>
    </xf>
    <xf numFmtId="0" fontId="17" fillId="14" borderId="7" xfId="2" applyNumberFormat="1" applyFont="1" applyFill="1" applyBorder="1" applyAlignment="1" applyProtection="1">
      <alignment horizontal="center" vertical="top" wrapText="1"/>
    </xf>
    <xf numFmtId="0" fontId="17" fillId="14" borderId="2" xfId="2" applyNumberFormat="1" applyFont="1" applyFill="1" applyBorder="1" applyAlignment="1" applyProtection="1">
      <alignment horizontal="center" vertical="top" wrapText="1"/>
    </xf>
    <xf numFmtId="0" fontId="18" fillId="14" borderId="4" xfId="2" applyNumberFormat="1" applyFont="1" applyFill="1" applyBorder="1" applyAlignment="1" applyProtection="1">
      <alignment horizontal="center" vertical="top" wrapText="1"/>
    </xf>
    <xf numFmtId="0" fontId="18" fillId="14" borderId="7" xfId="2" applyNumberFormat="1" applyFont="1" applyFill="1" applyBorder="1" applyAlignment="1" applyProtection="1">
      <alignment horizontal="center" vertical="top" wrapText="1"/>
    </xf>
    <xf numFmtId="0" fontId="18" fillId="14" borderId="2" xfId="2" applyNumberFormat="1" applyFont="1" applyFill="1" applyBorder="1" applyAlignment="1" applyProtection="1">
      <alignment horizontal="center" vertical="top" wrapText="1"/>
    </xf>
    <xf numFmtId="0" fontId="17" fillId="6" borderId="28" xfId="0" applyNumberFormat="1" applyFont="1" applyFill="1" applyBorder="1" applyAlignment="1" applyProtection="1">
      <alignment horizontal="left" vertical="top"/>
    </xf>
    <xf numFmtId="0" fontId="17" fillId="6" borderId="7" xfId="0" applyNumberFormat="1" applyFont="1" applyFill="1" applyBorder="1" applyAlignment="1" applyProtection="1">
      <alignment horizontal="left" vertical="top"/>
    </xf>
    <xf numFmtId="0" fontId="17" fillId="6" borderId="58" xfId="0" applyNumberFormat="1" applyFont="1" applyFill="1" applyBorder="1" applyAlignment="1" applyProtection="1">
      <alignment horizontal="left" vertical="top"/>
    </xf>
    <xf numFmtId="0" fontId="17" fillId="0" borderId="30" xfId="0" applyNumberFormat="1" applyFont="1" applyFill="1" applyBorder="1" applyAlignment="1" applyProtection="1">
      <alignment horizontal="left" vertical="center" wrapText="1"/>
    </xf>
    <xf numFmtId="0" fontId="17" fillId="0" borderId="31" xfId="0" applyNumberFormat="1" applyFont="1" applyFill="1" applyBorder="1" applyAlignment="1" applyProtection="1">
      <alignment horizontal="left" vertical="center" wrapText="1"/>
    </xf>
    <xf numFmtId="0" fontId="17" fillId="0" borderId="32" xfId="0" applyNumberFormat="1" applyFont="1" applyFill="1" applyBorder="1" applyAlignment="1" applyProtection="1">
      <alignment horizontal="left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left" vertical="center" wrapText="1"/>
    </xf>
    <xf numFmtId="0" fontId="17" fillId="0" borderId="25" xfId="0" applyNumberFormat="1" applyFont="1" applyFill="1" applyBorder="1" applyAlignment="1" applyProtection="1">
      <alignment horizontal="left" vertical="center" wrapText="1"/>
    </xf>
    <xf numFmtId="0" fontId="17" fillId="0" borderId="6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right"/>
    </xf>
    <xf numFmtId="0" fontId="1" fillId="16" borderId="22" xfId="0" applyFont="1" applyFill="1" applyBorder="1" applyAlignment="1">
      <alignment horizontal="center" wrapText="1"/>
    </xf>
    <xf numFmtId="0" fontId="1" fillId="16" borderId="81" xfId="0" applyFont="1" applyFill="1" applyBorder="1" applyAlignment="1">
      <alignment horizontal="center" vertical="top" wrapText="1"/>
    </xf>
    <xf numFmtId="0" fontId="1" fillId="16" borderId="26" xfId="0" applyFont="1" applyFill="1" applyBorder="1" applyAlignment="1">
      <alignment horizontal="center" vertical="top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3" fillId="16" borderId="63" xfId="0" applyFont="1" applyFill="1" applyBorder="1" applyAlignment="1">
      <alignment horizontal="center" vertical="top" wrapText="1"/>
    </xf>
    <xf numFmtId="0" fontId="3" fillId="16" borderId="5" xfId="0" applyFont="1" applyFill="1" applyBorder="1" applyAlignment="1">
      <alignment horizontal="center" vertical="top" wrapText="1"/>
    </xf>
    <xf numFmtId="0" fontId="3" fillId="16" borderId="37" xfId="0" applyFont="1" applyFill="1" applyBorder="1" applyAlignment="1">
      <alignment horizontal="center" vertical="top" wrapText="1"/>
    </xf>
    <xf numFmtId="0" fontId="3" fillId="16" borderId="38" xfId="0" applyFont="1" applyFill="1" applyBorder="1" applyAlignment="1">
      <alignment horizontal="center" vertical="top" wrapText="1"/>
    </xf>
    <xf numFmtId="0" fontId="3" fillId="16" borderId="39" xfId="0" applyFont="1" applyFill="1" applyBorder="1" applyAlignment="1">
      <alignment horizontal="center" vertical="top" wrapText="1"/>
    </xf>
    <xf numFmtId="0" fontId="3" fillId="16" borderId="73" xfId="0" applyFont="1" applyFill="1" applyBorder="1" applyAlignment="1">
      <alignment horizontal="center" vertical="top" wrapText="1"/>
    </xf>
    <xf numFmtId="0" fontId="3" fillId="16" borderId="22" xfId="0" applyFont="1" applyFill="1" applyBorder="1" applyAlignment="1">
      <alignment horizontal="center" vertical="top" wrapText="1"/>
    </xf>
    <xf numFmtId="0" fontId="3" fillId="16" borderId="41" xfId="0" applyFont="1" applyFill="1" applyBorder="1" applyAlignment="1">
      <alignment horizontal="center" vertical="top" wrapText="1"/>
    </xf>
    <xf numFmtId="0" fontId="3" fillId="16" borderId="6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horizontal="left"/>
    </xf>
    <xf numFmtId="3" fontId="3" fillId="16" borderId="34" xfId="0" applyNumberFormat="1" applyFont="1" applyFill="1" applyBorder="1" applyAlignment="1">
      <alignment horizontal="center" vertical="top" wrapText="1"/>
    </xf>
    <xf numFmtId="3" fontId="3" fillId="16" borderId="35" xfId="0" applyNumberFormat="1" applyFont="1" applyFill="1" applyBorder="1" applyAlignment="1">
      <alignment horizontal="center" vertical="top" wrapText="1"/>
    </xf>
    <xf numFmtId="0" fontId="6" fillId="16" borderId="11" xfId="0" applyFont="1" applyFill="1" applyBorder="1" applyAlignment="1">
      <alignment horizontal="center" vertical="top" wrapText="1"/>
    </xf>
    <xf numFmtId="0" fontId="6" fillId="16" borderId="1" xfId="0" applyFont="1" applyFill="1" applyBorder="1" applyAlignment="1">
      <alignment horizontal="center" vertical="top" wrapText="1"/>
    </xf>
    <xf numFmtId="0" fontId="3" fillId="16" borderId="11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50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69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1065" t="s">
        <v>39</v>
      </c>
      <c r="B1" s="1066"/>
      <c r="C1" s="1067" t="s">
        <v>40</v>
      </c>
      <c r="D1" s="1068" t="s">
        <v>45</v>
      </c>
      <c r="E1" s="1069"/>
      <c r="F1" s="1070"/>
      <c r="G1" s="1068" t="s">
        <v>17</v>
      </c>
      <c r="H1" s="1069"/>
      <c r="I1" s="1070"/>
      <c r="J1" s="1068" t="s">
        <v>18</v>
      </c>
      <c r="K1" s="1069"/>
      <c r="L1" s="1070"/>
      <c r="M1" s="1068" t="s">
        <v>22</v>
      </c>
      <c r="N1" s="1069"/>
      <c r="O1" s="1070"/>
      <c r="P1" s="1071" t="s">
        <v>23</v>
      </c>
      <c r="Q1" s="1072"/>
      <c r="R1" s="1068" t="s">
        <v>24</v>
      </c>
      <c r="S1" s="1069"/>
      <c r="T1" s="1070"/>
      <c r="U1" s="1068" t="s">
        <v>25</v>
      </c>
      <c r="V1" s="1069"/>
      <c r="W1" s="1070"/>
      <c r="X1" s="1071" t="s">
        <v>26</v>
      </c>
      <c r="Y1" s="1073"/>
      <c r="Z1" s="1072"/>
      <c r="AA1" s="1071" t="s">
        <v>27</v>
      </c>
      <c r="AB1" s="1072"/>
      <c r="AC1" s="1068" t="s">
        <v>28</v>
      </c>
      <c r="AD1" s="1069"/>
      <c r="AE1" s="1070"/>
      <c r="AF1" s="1068" t="s">
        <v>29</v>
      </c>
      <c r="AG1" s="1069"/>
      <c r="AH1" s="1070"/>
      <c r="AI1" s="1068" t="s">
        <v>30</v>
      </c>
      <c r="AJ1" s="1069"/>
      <c r="AK1" s="1070"/>
      <c r="AL1" s="1071" t="s">
        <v>31</v>
      </c>
      <c r="AM1" s="1072"/>
      <c r="AN1" s="1068" t="s">
        <v>32</v>
      </c>
      <c r="AO1" s="1069"/>
      <c r="AP1" s="1070"/>
      <c r="AQ1" s="1068" t="s">
        <v>33</v>
      </c>
      <c r="AR1" s="1069"/>
      <c r="AS1" s="1070"/>
      <c r="AT1" s="1068" t="s">
        <v>34</v>
      </c>
      <c r="AU1" s="1069"/>
      <c r="AV1" s="1070"/>
    </row>
    <row r="2" spans="1:48" ht="39" customHeight="1">
      <c r="A2" s="1066"/>
      <c r="B2" s="1066"/>
      <c r="C2" s="1067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1067" t="s">
        <v>83</v>
      </c>
      <c r="B3" s="1067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1067"/>
      <c r="B4" s="1067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1067"/>
      <c r="B5" s="1067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1067"/>
      <c r="B6" s="1067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1067"/>
      <c r="B7" s="1067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1067"/>
      <c r="B8" s="1067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1067"/>
      <c r="B9" s="1067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1074" t="s">
        <v>58</v>
      </c>
      <c r="B1" s="1074"/>
      <c r="C1" s="1074"/>
      <c r="D1" s="1074"/>
      <c r="E1" s="1074"/>
    </row>
    <row r="2" spans="1:5">
      <c r="A2" s="12"/>
      <c r="B2" s="12"/>
      <c r="C2" s="12"/>
      <c r="D2" s="12"/>
      <c r="E2" s="12"/>
    </row>
    <row r="3" spans="1:5">
      <c r="A3" s="1075" t="s">
        <v>130</v>
      </c>
      <c r="B3" s="1075"/>
      <c r="C3" s="1075"/>
      <c r="D3" s="1075"/>
      <c r="E3" s="1075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1076" t="s">
        <v>79</v>
      </c>
      <c r="B26" s="1076"/>
      <c r="C26" s="1076"/>
      <c r="D26" s="1076"/>
      <c r="E26" s="1076"/>
    </row>
    <row r="27" spans="1:5">
      <c r="A27" s="28"/>
      <c r="B27" s="28"/>
      <c r="C27" s="28"/>
      <c r="D27" s="28"/>
      <c r="E27" s="28"/>
    </row>
    <row r="28" spans="1:5">
      <c r="A28" s="1076" t="s">
        <v>80</v>
      </c>
      <c r="B28" s="1076"/>
      <c r="C28" s="1076"/>
      <c r="D28" s="1076"/>
      <c r="E28" s="1076"/>
    </row>
    <row r="29" spans="1:5">
      <c r="A29" s="1076"/>
      <c r="B29" s="1076"/>
      <c r="C29" s="1076"/>
      <c r="D29" s="1076"/>
      <c r="E29" s="1076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8" customWidth="1"/>
    <col min="2" max="2" width="42.5546875" style="48" customWidth="1"/>
    <col min="3" max="3" width="6.88671875" style="48" customWidth="1"/>
    <col min="4" max="15" width="9.5546875" style="48" customWidth="1"/>
    <col min="16" max="17" width="10.5546875" style="48" customWidth="1"/>
    <col min="18" max="29" width="0" style="49" hidden="1" customWidth="1"/>
    <col min="30" max="16384" width="9.109375" style="49"/>
  </cols>
  <sheetData>
    <row r="1" spans="1:256">
      <c r="Q1" s="35" t="s">
        <v>51</v>
      </c>
    </row>
    <row r="2" spans="1:256">
      <c r="A2" s="50" t="s">
        <v>82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56" s="53" customFormat="1" ht="53.25" customHeight="1">
      <c r="A3" s="41" t="s">
        <v>0</v>
      </c>
      <c r="B3" s="1090" t="s">
        <v>46</v>
      </c>
      <c r="C3" s="1090"/>
      <c r="D3" s="41" t="s">
        <v>17</v>
      </c>
      <c r="E3" s="52" t="s">
        <v>18</v>
      </c>
      <c r="F3" s="41" t="s">
        <v>22</v>
      </c>
      <c r="G3" s="52" t="s">
        <v>24</v>
      </c>
      <c r="H3" s="41" t="s">
        <v>25</v>
      </c>
      <c r="I3" s="52" t="s">
        <v>26</v>
      </c>
      <c r="J3" s="41" t="s">
        <v>28</v>
      </c>
      <c r="K3" s="52" t="s">
        <v>29</v>
      </c>
      <c r="L3" s="41" t="s">
        <v>30</v>
      </c>
      <c r="M3" s="52" t="s">
        <v>32</v>
      </c>
      <c r="N3" s="41" t="s">
        <v>33</v>
      </c>
      <c r="O3" s="52" t="s">
        <v>34</v>
      </c>
      <c r="P3" s="41" t="s">
        <v>81</v>
      </c>
      <c r="Q3" s="41" t="s">
        <v>50</v>
      </c>
      <c r="R3" s="40" t="s">
        <v>17</v>
      </c>
      <c r="S3" s="30" t="s">
        <v>18</v>
      </c>
      <c r="T3" s="40" t="s">
        <v>22</v>
      </c>
      <c r="U3" s="30" t="s">
        <v>24</v>
      </c>
      <c r="V3" s="40" t="s">
        <v>25</v>
      </c>
      <c r="W3" s="30" t="s">
        <v>26</v>
      </c>
      <c r="X3" s="40" t="s">
        <v>28</v>
      </c>
      <c r="Y3" s="30" t="s">
        <v>29</v>
      </c>
      <c r="Z3" s="40" t="s">
        <v>30</v>
      </c>
      <c r="AA3" s="30" t="s">
        <v>32</v>
      </c>
      <c r="AB3" s="40" t="s">
        <v>33</v>
      </c>
      <c r="AC3" s="30" t="s">
        <v>34</v>
      </c>
    </row>
    <row r="4" spans="1:256" ht="15" customHeight="1">
      <c r="A4" s="54" t="s">
        <v>84</v>
      </c>
      <c r="B4" s="55"/>
      <c r="C4" s="55"/>
      <c r="D4" s="55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6"/>
    </row>
    <row r="5" spans="1:256" ht="283.5" customHeight="1">
      <c r="A5" s="1077" t="s">
        <v>1</v>
      </c>
      <c r="B5" s="1084" t="s">
        <v>85</v>
      </c>
      <c r="C5" s="57" t="s">
        <v>20</v>
      </c>
      <c r="D5" s="59" t="s">
        <v>217</v>
      </c>
      <c r="E5" s="59" t="s">
        <v>218</v>
      </c>
      <c r="F5" s="59" t="s">
        <v>219</v>
      </c>
      <c r="G5" s="59" t="s">
        <v>220</v>
      </c>
      <c r="H5" s="59" t="s">
        <v>219</v>
      </c>
      <c r="I5" s="59" t="s">
        <v>221</v>
      </c>
      <c r="J5" s="59" t="s">
        <v>220</v>
      </c>
      <c r="K5" s="59" t="s">
        <v>222</v>
      </c>
      <c r="L5" s="59" t="s">
        <v>223</v>
      </c>
      <c r="M5" s="59" t="s">
        <v>224</v>
      </c>
      <c r="N5" s="59" t="s">
        <v>223</v>
      </c>
      <c r="O5" s="59" t="s">
        <v>225</v>
      </c>
      <c r="P5" s="60"/>
      <c r="Q5" s="60"/>
    </row>
    <row r="6" spans="1:256" ht="105.75" customHeight="1">
      <c r="A6" s="1077"/>
      <c r="B6" s="1084"/>
      <c r="C6" s="57"/>
      <c r="D6" s="59"/>
      <c r="E6" s="59"/>
      <c r="F6" s="59"/>
      <c r="G6" s="59"/>
      <c r="H6" s="59"/>
      <c r="I6" s="59"/>
      <c r="J6" s="59"/>
      <c r="K6" s="61" t="s">
        <v>200</v>
      </c>
      <c r="L6" s="61" t="s">
        <v>201</v>
      </c>
      <c r="M6" s="61" t="s">
        <v>202</v>
      </c>
      <c r="N6" s="61" t="s">
        <v>203</v>
      </c>
      <c r="O6" s="59" t="s">
        <v>205</v>
      </c>
      <c r="P6" s="60"/>
      <c r="Q6" s="60"/>
    </row>
    <row r="7" spans="1:256" ht="74.25" customHeight="1">
      <c r="A7" s="1077"/>
      <c r="B7" s="1084"/>
      <c r="C7" s="57" t="s">
        <v>21</v>
      </c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256" ht="175.5" customHeight="1">
      <c r="A8" s="1077" t="s">
        <v>3</v>
      </c>
      <c r="B8" s="1084" t="s">
        <v>86</v>
      </c>
      <c r="C8" s="57" t="s">
        <v>20</v>
      </c>
      <c r="D8" s="59"/>
      <c r="E8" s="60"/>
      <c r="F8" s="60"/>
      <c r="G8" s="60"/>
      <c r="H8" s="60"/>
      <c r="I8" s="61" t="s">
        <v>200</v>
      </c>
      <c r="J8" s="61" t="s">
        <v>201</v>
      </c>
      <c r="K8" s="61" t="s">
        <v>202</v>
      </c>
      <c r="L8" s="61" t="s">
        <v>203</v>
      </c>
      <c r="M8" s="1078" t="s">
        <v>205</v>
      </c>
      <c r="N8" s="1079"/>
      <c r="O8" s="1080"/>
      <c r="P8" s="60"/>
      <c r="Q8" s="60"/>
    </row>
    <row r="9" spans="1:256" ht="33.75" customHeight="1">
      <c r="A9" s="1077"/>
      <c r="B9" s="1084"/>
      <c r="C9" s="57" t="s">
        <v>21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256" ht="151.5" customHeight="1">
      <c r="A10" s="1077" t="s">
        <v>4</v>
      </c>
      <c r="B10" s="1084" t="s">
        <v>87</v>
      </c>
      <c r="C10" s="57" t="s">
        <v>20</v>
      </c>
      <c r="D10" s="59" t="s">
        <v>206</v>
      </c>
      <c r="E10" s="59"/>
      <c r="F10" s="59" t="s">
        <v>207</v>
      </c>
      <c r="G10" s="59"/>
      <c r="H10" s="59" t="s">
        <v>208</v>
      </c>
      <c r="I10" s="59" t="s">
        <v>209</v>
      </c>
      <c r="J10" s="59" t="s">
        <v>210</v>
      </c>
      <c r="K10" s="59"/>
      <c r="L10" s="59"/>
      <c r="M10" s="59" t="s">
        <v>211</v>
      </c>
      <c r="N10" s="59"/>
      <c r="O10" s="59"/>
      <c r="P10" s="60"/>
      <c r="Q10" s="60"/>
    </row>
    <row r="11" spans="1:256" ht="40.5" customHeight="1">
      <c r="A11" s="1077"/>
      <c r="B11" s="1084"/>
      <c r="C11" s="57" t="s">
        <v>21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256" ht="355.5" customHeight="1">
      <c r="A12" s="1077" t="s">
        <v>5</v>
      </c>
      <c r="B12" s="1084" t="s">
        <v>228</v>
      </c>
      <c r="C12" s="57" t="s">
        <v>20</v>
      </c>
      <c r="D12" s="59"/>
      <c r="E12" s="59" t="s">
        <v>149</v>
      </c>
      <c r="F12" s="59"/>
      <c r="G12" s="59" t="s">
        <v>150</v>
      </c>
      <c r="H12" s="59" t="s">
        <v>151</v>
      </c>
      <c r="I12" s="59" t="s">
        <v>152</v>
      </c>
      <c r="J12" s="59"/>
      <c r="K12" s="59"/>
      <c r="L12" s="59" t="s">
        <v>151</v>
      </c>
      <c r="M12" s="59"/>
      <c r="N12" s="59"/>
      <c r="O12" s="59" t="s">
        <v>153</v>
      </c>
      <c r="P12" s="60"/>
      <c r="Q12" s="60"/>
    </row>
    <row r="13" spans="1:256" ht="24" customHeight="1">
      <c r="A13" s="1077"/>
      <c r="B13" s="1084"/>
      <c r="C13" s="57" t="s">
        <v>21</v>
      </c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256" ht="96" customHeight="1">
      <c r="A14" s="1077" t="s">
        <v>9</v>
      </c>
      <c r="B14" s="1084" t="s">
        <v>88</v>
      </c>
      <c r="C14" s="57" t="s">
        <v>20</v>
      </c>
      <c r="D14" s="59"/>
      <c r="E14" s="60"/>
      <c r="F14" s="65" t="s">
        <v>240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256" ht="39" customHeight="1">
      <c r="A15" s="1077"/>
      <c r="B15" s="1084"/>
      <c r="C15" s="57" t="s">
        <v>21</v>
      </c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256">
      <c r="A16" s="32" t="s">
        <v>89</v>
      </c>
      <c r="B16" s="66"/>
      <c r="C16" s="6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/>
      <c r="AI16" s="1095"/>
      <c r="AJ16" s="1095"/>
      <c r="AK16" s="1095"/>
      <c r="AZ16" s="1095"/>
      <c r="BA16" s="1095"/>
      <c r="BB16" s="1095"/>
      <c r="BQ16" s="1095"/>
      <c r="BR16" s="1095"/>
      <c r="BS16" s="1095"/>
      <c r="CH16" s="1095"/>
      <c r="CI16" s="1095"/>
      <c r="CJ16" s="1095"/>
      <c r="CY16" s="1095"/>
      <c r="CZ16" s="1095"/>
      <c r="DA16" s="1095"/>
      <c r="DP16" s="1095"/>
      <c r="DQ16" s="1095"/>
      <c r="DR16" s="1095"/>
      <c r="EG16" s="1095"/>
      <c r="EH16" s="1095"/>
      <c r="EI16" s="1095"/>
      <c r="EX16" s="1095"/>
      <c r="EY16" s="1095"/>
      <c r="EZ16" s="1095"/>
      <c r="FO16" s="1095"/>
      <c r="FP16" s="1095"/>
      <c r="FQ16" s="1095"/>
      <c r="GF16" s="1095"/>
      <c r="GG16" s="1095"/>
      <c r="GH16" s="1095"/>
      <c r="GW16" s="1095"/>
      <c r="GX16" s="1095"/>
      <c r="GY16" s="1095"/>
      <c r="HN16" s="1095"/>
      <c r="HO16" s="1095"/>
      <c r="HP16" s="1095"/>
      <c r="IE16" s="1095"/>
      <c r="IF16" s="1095"/>
      <c r="IG16" s="1095"/>
      <c r="IV16" s="1095"/>
    </row>
    <row r="17" spans="1:17" ht="320.25" customHeight="1">
      <c r="A17" s="1077" t="s">
        <v>6</v>
      </c>
      <c r="B17" s="1084" t="s">
        <v>90</v>
      </c>
      <c r="C17" s="57" t="s">
        <v>20</v>
      </c>
      <c r="D17" s="67" t="s">
        <v>158</v>
      </c>
      <c r="E17" s="67" t="s">
        <v>159</v>
      </c>
      <c r="F17" s="67" t="s">
        <v>160</v>
      </c>
      <c r="G17" s="67" t="s">
        <v>161</v>
      </c>
      <c r="H17" s="67" t="s">
        <v>162</v>
      </c>
      <c r="I17" s="60"/>
      <c r="J17" s="60"/>
      <c r="K17" s="60"/>
      <c r="L17" s="60"/>
      <c r="M17" s="60"/>
      <c r="N17" s="60"/>
      <c r="O17" s="60"/>
      <c r="P17" s="60"/>
      <c r="Q17" s="60"/>
    </row>
    <row r="18" spans="1:17" ht="39.9" customHeight="1">
      <c r="A18" s="1077"/>
      <c r="B18" s="1084"/>
      <c r="C18" s="57" t="s">
        <v>21</v>
      </c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94.25" customHeight="1">
      <c r="A19" s="1077" t="s">
        <v>7</v>
      </c>
      <c r="B19" s="1084" t="s">
        <v>226</v>
      </c>
      <c r="C19" s="57" t="s">
        <v>20</v>
      </c>
      <c r="D19" s="61" t="s">
        <v>241</v>
      </c>
      <c r="E19" s="61" t="s">
        <v>242</v>
      </c>
      <c r="F19" s="68" t="s">
        <v>171</v>
      </c>
      <c r="G19" s="61" t="s">
        <v>172</v>
      </c>
      <c r="H19" s="69"/>
      <c r="I19" s="69"/>
      <c r="J19" s="69"/>
      <c r="K19" s="61"/>
      <c r="L19" s="61"/>
      <c r="M19" s="61"/>
      <c r="N19" s="61"/>
      <c r="O19" s="61"/>
      <c r="P19" s="61" t="s">
        <v>173</v>
      </c>
      <c r="Q19" s="60"/>
    </row>
    <row r="20" spans="1:17" ht="39.9" customHeight="1">
      <c r="A20" s="1077"/>
      <c r="B20" s="1084"/>
      <c r="C20" s="57" t="s">
        <v>21</v>
      </c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ht="211.5" customHeight="1">
      <c r="A21" s="1077" t="s">
        <v>8</v>
      </c>
      <c r="B21" s="1084" t="s">
        <v>229</v>
      </c>
      <c r="C21" s="57" t="s">
        <v>20</v>
      </c>
      <c r="D21" s="70" t="s">
        <v>243</v>
      </c>
      <c r="E21" s="70" t="s">
        <v>174</v>
      </c>
      <c r="F21" s="70" t="s">
        <v>171</v>
      </c>
      <c r="G21" s="71" t="s">
        <v>175</v>
      </c>
      <c r="H21" s="71" t="s">
        <v>175</v>
      </c>
      <c r="I21" s="70" t="s">
        <v>175</v>
      </c>
      <c r="J21" s="70" t="s">
        <v>175</v>
      </c>
      <c r="K21" s="70" t="s">
        <v>175</v>
      </c>
      <c r="L21" s="70" t="s">
        <v>175</v>
      </c>
      <c r="M21" s="70" t="s">
        <v>175</v>
      </c>
      <c r="N21" s="70" t="s">
        <v>176</v>
      </c>
      <c r="O21" s="70" t="s">
        <v>177</v>
      </c>
      <c r="P21" s="61" t="s">
        <v>178</v>
      </c>
      <c r="Q21" s="60"/>
    </row>
    <row r="22" spans="1:17" ht="31.5" customHeight="1">
      <c r="A22" s="1077"/>
      <c r="B22" s="1084"/>
      <c r="C22" s="57" t="s">
        <v>21</v>
      </c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s="73" customFormat="1" ht="223.5" customHeight="1">
      <c r="A23" s="1081" t="s">
        <v>14</v>
      </c>
      <c r="B23" s="1086" t="s">
        <v>230</v>
      </c>
      <c r="C23" s="72" t="s">
        <v>20</v>
      </c>
      <c r="D23" s="61" t="str">
        <f>$D$19</f>
        <v>подготовка конкурсной документации</v>
      </c>
      <c r="E23" s="61" t="s">
        <v>244</v>
      </c>
      <c r="F23" s="68" t="s">
        <v>171</v>
      </c>
      <c r="G23" s="61" t="s">
        <v>179</v>
      </c>
      <c r="H23" s="61" t="s">
        <v>180</v>
      </c>
      <c r="I23" s="61" t="s">
        <v>135</v>
      </c>
      <c r="J23" s="61"/>
      <c r="K23" s="61" t="s">
        <v>181</v>
      </c>
      <c r="L23" s="61"/>
      <c r="M23" s="69"/>
      <c r="N23" s="69"/>
      <c r="O23" s="69"/>
      <c r="P23" s="61" t="s">
        <v>182</v>
      </c>
      <c r="Q23" s="69"/>
    </row>
    <row r="24" spans="1:17" s="73" customFormat="1" ht="39.9" customHeight="1">
      <c r="A24" s="1083"/>
      <c r="B24" s="1086"/>
      <c r="C24" s="72" t="s">
        <v>21</v>
      </c>
      <c r="D24" s="61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s="73" customFormat="1" ht="104.25" customHeight="1">
      <c r="A25" s="1085" t="s">
        <v>15</v>
      </c>
      <c r="B25" s="1086" t="s">
        <v>231</v>
      </c>
      <c r="C25" s="72" t="s">
        <v>20</v>
      </c>
      <c r="D25" s="74"/>
      <c r="E25" s="61" t="str">
        <f>$D$19</f>
        <v>подготовка конкурсной документации</v>
      </c>
      <c r="F25" s="68" t="s">
        <v>171</v>
      </c>
      <c r="G25" s="61" t="s">
        <v>183</v>
      </c>
      <c r="H25" s="61" t="str">
        <f>$D$19</f>
        <v>подготовка конкурсной документации</v>
      </c>
      <c r="I25" s="68" t="s">
        <v>171</v>
      </c>
      <c r="J25" s="61" t="s">
        <v>183</v>
      </c>
      <c r="K25" s="69"/>
      <c r="L25" s="69"/>
      <c r="M25" s="69"/>
      <c r="N25" s="69"/>
      <c r="O25" s="69"/>
      <c r="P25" s="70" t="s">
        <v>184</v>
      </c>
      <c r="Q25" s="69"/>
    </row>
    <row r="26" spans="1:17" s="73" customFormat="1" ht="39.9" customHeight="1">
      <c r="A26" s="1085"/>
      <c r="B26" s="1086"/>
      <c r="C26" s="72" t="s">
        <v>21</v>
      </c>
      <c r="D26" s="61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>
      <c r="A27" s="32" t="s">
        <v>91</v>
      </c>
      <c r="B27" s="75"/>
      <c r="C27" s="75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201.75" customHeight="1">
      <c r="A28" s="57" t="s">
        <v>16</v>
      </c>
      <c r="B28" s="58" t="s">
        <v>232</v>
      </c>
      <c r="C28" s="57" t="s">
        <v>20</v>
      </c>
      <c r="D28" s="59" t="s">
        <v>139</v>
      </c>
      <c r="E28" s="59" t="s">
        <v>139</v>
      </c>
      <c r="F28" s="59" t="s">
        <v>139</v>
      </c>
      <c r="G28" s="59" t="s">
        <v>140</v>
      </c>
      <c r="H28" s="59" t="s">
        <v>140</v>
      </c>
      <c r="I28" s="59" t="s">
        <v>140</v>
      </c>
      <c r="J28" s="59" t="s">
        <v>141</v>
      </c>
      <c r="K28" s="59" t="s">
        <v>141</v>
      </c>
      <c r="L28" s="59" t="s">
        <v>141</v>
      </c>
      <c r="M28" s="59" t="s">
        <v>142</v>
      </c>
      <c r="N28" s="59" t="s">
        <v>142</v>
      </c>
      <c r="O28" s="60"/>
      <c r="P28" s="60"/>
      <c r="Q28" s="60"/>
    </row>
    <row r="29" spans="1:17" ht="39.9" customHeight="1">
      <c r="A29" s="57"/>
      <c r="B29" s="58"/>
      <c r="C29" s="57" t="s">
        <v>21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>
      <c r="A30" s="33" t="s">
        <v>92</v>
      </c>
      <c r="B30" s="76"/>
      <c r="C30" s="77"/>
      <c r="D30" s="78"/>
      <c r="E30" s="79"/>
      <c r="F30" s="79"/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ht="241.5" customHeight="1">
      <c r="A31" s="1077" t="s">
        <v>94</v>
      </c>
      <c r="B31" s="1084" t="s">
        <v>93</v>
      </c>
      <c r="C31" s="57" t="s">
        <v>20</v>
      </c>
      <c r="D31" s="59" t="s">
        <v>212</v>
      </c>
      <c r="E31" s="59" t="s">
        <v>213</v>
      </c>
      <c r="F31" s="59" t="s">
        <v>214</v>
      </c>
      <c r="G31" s="59" t="s">
        <v>214</v>
      </c>
      <c r="H31" s="59" t="s">
        <v>141</v>
      </c>
      <c r="I31" s="59" t="s">
        <v>142</v>
      </c>
      <c r="J31" s="59" t="s">
        <v>142</v>
      </c>
      <c r="K31" s="59" t="s">
        <v>142</v>
      </c>
      <c r="L31" s="59" t="s">
        <v>142</v>
      </c>
      <c r="M31" s="59" t="s">
        <v>215</v>
      </c>
      <c r="N31" s="59" t="s">
        <v>215</v>
      </c>
      <c r="O31" s="59" t="s">
        <v>215</v>
      </c>
      <c r="P31" s="60"/>
      <c r="Q31" s="60"/>
    </row>
    <row r="32" spans="1:17" ht="45.75" customHeight="1">
      <c r="A32" s="1077"/>
      <c r="B32" s="1084"/>
      <c r="C32" s="57" t="s">
        <v>21</v>
      </c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>
      <c r="A33" s="32" t="s">
        <v>95</v>
      </c>
      <c r="B33" s="58"/>
      <c r="C33" s="57"/>
      <c r="D33" s="59"/>
      <c r="E33" s="60"/>
      <c r="F33" s="60"/>
      <c r="G33" s="60"/>
      <c r="H33" s="62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30.75" customHeight="1">
      <c r="A34" s="1077" t="s">
        <v>96</v>
      </c>
      <c r="B34" s="1084" t="s">
        <v>97</v>
      </c>
      <c r="C34" s="57" t="s">
        <v>20</v>
      </c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ht="30.75" customHeight="1">
      <c r="A35" s="1077"/>
      <c r="B35" s="1084"/>
      <c r="C35" s="57" t="s">
        <v>21</v>
      </c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ht="39.9" customHeight="1">
      <c r="A36" s="1093" t="s">
        <v>98</v>
      </c>
      <c r="B36" s="1091" t="s">
        <v>129</v>
      </c>
      <c r="C36" s="57" t="s">
        <v>20</v>
      </c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39.9" customHeight="1">
      <c r="A37" s="1094"/>
      <c r="B37" s="1092"/>
      <c r="C37" s="57" t="s">
        <v>21</v>
      </c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>
      <c r="A38" s="34" t="s">
        <v>99</v>
      </c>
      <c r="B38" s="82"/>
      <c r="C38" s="83"/>
      <c r="D38" s="84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ht="238.5" customHeight="1">
      <c r="A39" s="1077" t="s">
        <v>100</v>
      </c>
      <c r="B39" s="1084" t="s">
        <v>227</v>
      </c>
      <c r="C39" s="57" t="s">
        <v>20</v>
      </c>
      <c r="D39" s="96"/>
      <c r="E39" s="96" t="s">
        <v>246</v>
      </c>
      <c r="F39" s="96" t="s">
        <v>245</v>
      </c>
      <c r="G39" s="96" t="s">
        <v>234</v>
      </c>
      <c r="H39" s="1101" t="s">
        <v>247</v>
      </c>
      <c r="I39" s="1102"/>
      <c r="J39" s="1102"/>
      <c r="K39" s="1102"/>
      <c r="L39" s="1102"/>
      <c r="M39" s="1102"/>
      <c r="N39" s="1102"/>
      <c r="O39" s="1103"/>
      <c r="P39" s="59" t="s">
        <v>189</v>
      </c>
      <c r="Q39" s="60"/>
    </row>
    <row r="40" spans="1:17" ht="39.9" customHeight="1">
      <c r="A40" s="1077" t="s">
        <v>10</v>
      </c>
      <c r="B40" s="1084" t="s">
        <v>11</v>
      </c>
      <c r="C40" s="57" t="s">
        <v>21</v>
      </c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ht="194.25" customHeight="1">
      <c r="A41" s="1077" t="s">
        <v>101</v>
      </c>
      <c r="B41" s="1084" t="s">
        <v>102</v>
      </c>
      <c r="C41" s="57" t="s">
        <v>20</v>
      </c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86" t="s">
        <v>154</v>
      </c>
      <c r="Q41" s="60"/>
    </row>
    <row r="42" spans="1:17" ht="39.9" customHeight="1">
      <c r="A42" s="1077"/>
      <c r="B42" s="1084"/>
      <c r="C42" s="57" t="s">
        <v>21</v>
      </c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86" customHeight="1">
      <c r="A43" s="1077" t="s">
        <v>103</v>
      </c>
      <c r="B43" s="1084" t="s">
        <v>104</v>
      </c>
      <c r="C43" s="57" t="s">
        <v>20</v>
      </c>
      <c r="D43" s="61" t="s">
        <v>200</v>
      </c>
      <c r="E43" s="61" t="s">
        <v>201</v>
      </c>
      <c r="F43" s="61" t="s">
        <v>204</v>
      </c>
      <c r="G43" s="1098" t="s">
        <v>192</v>
      </c>
      <c r="H43" s="1099"/>
      <c r="I43" s="1099"/>
      <c r="J43" s="1099"/>
      <c r="K43" s="1099"/>
      <c r="L43" s="1099"/>
      <c r="M43" s="1099"/>
      <c r="N43" s="1099"/>
      <c r="O43" s="1100"/>
      <c r="P43" s="60"/>
      <c r="Q43" s="60"/>
    </row>
    <row r="44" spans="1:17" ht="39.9" customHeight="1">
      <c r="A44" s="1077"/>
      <c r="B44" s="1084"/>
      <c r="C44" s="57" t="s">
        <v>21</v>
      </c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278.25" customHeight="1">
      <c r="A45" s="1077" t="s">
        <v>105</v>
      </c>
      <c r="B45" s="1084" t="s">
        <v>106</v>
      </c>
      <c r="C45" s="57" t="s">
        <v>20</v>
      </c>
      <c r="D45" s="87" t="s">
        <v>190</v>
      </c>
      <c r="E45" s="87" t="s">
        <v>191</v>
      </c>
      <c r="F45" s="87" t="s">
        <v>192</v>
      </c>
      <c r="G45" s="87" t="s">
        <v>192</v>
      </c>
      <c r="H45" s="87" t="s">
        <v>193</v>
      </c>
      <c r="I45" s="87" t="s">
        <v>192</v>
      </c>
      <c r="J45" s="87" t="s">
        <v>192</v>
      </c>
      <c r="K45" s="87" t="s">
        <v>194</v>
      </c>
      <c r="L45" s="87" t="s">
        <v>192</v>
      </c>
      <c r="M45" s="87" t="s">
        <v>195</v>
      </c>
      <c r="N45" s="87" t="s">
        <v>196</v>
      </c>
      <c r="O45" s="87" t="s">
        <v>197</v>
      </c>
      <c r="P45" s="87" t="s">
        <v>198</v>
      </c>
      <c r="Q45" s="60"/>
    </row>
    <row r="46" spans="1:17" ht="39.9" customHeight="1">
      <c r="A46" s="1077" t="s">
        <v>12</v>
      </c>
      <c r="B46" s="1084" t="s">
        <v>13</v>
      </c>
      <c r="C46" s="57" t="s">
        <v>21</v>
      </c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39.9" customHeight="1">
      <c r="A47" s="1088" t="s">
        <v>108</v>
      </c>
      <c r="B47" s="1091" t="s">
        <v>107</v>
      </c>
      <c r="C47" s="57" t="s">
        <v>20</v>
      </c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39.9" customHeight="1">
      <c r="A48" s="1089"/>
      <c r="B48" s="1092"/>
      <c r="C48" s="57" t="s">
        <v>21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ht="129.75" customHeight="1">
      <c r="A49" s="1088" t="s">
        <v>109</v>
      </c>
      <c r="B49" s="1091" t="s">
        <v>110</v>
      </c>
      <c r="C49" s="88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8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8" t="s">
        <v>254</v>
      </c>
      <c r="O49" s="31" t="s">
        <v>248</v>
      </c>
      <c r="P49" s="89"/>
      <c r="Q49" s="89"/>
    </row>
    <row r="50" spans="1:17" ht="39.9" customHeight="1">
      <c r="A50" s="1089"/>
      <c r="B50" s="1092"/>
      <c r="C50" s="57" t="s">
        <v>21</v>
      </c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s="73" customFormat="1" ht="391.5" customHeight="1">
      <c r="A51" s="1077" t="s">
        <v>111</v>
      </c>
      <c r="B51" s="1084" t="s">
        <v>112</v>
      </c>
      <c r="C51" s="72" t="s">
        <v>20</v>
      </c>
      <c r="D51" s="61" t="s">
        <v>131</v>
      </c>
      <c r="E51" s="61" t="s">
        <v>132</v>
      </c>
      <c r="F51" s="61" t="s">
        <v>133</v>
      </c>
      <c r="G51" s="61" t="s">
        <v>134</v>
      </c>
      <c r="H51" s="61" t="s">
        <v>135</v>
      </c>
      <c r="I51" s="61" t="s">
        <v>136</v>
      </c>
      <c r="J51" s="61" t="s">
        <v>136</v>
      </c>
      <c r="K51" s="61" t="s">
        <v>136</v>
      </c>
      <c r="L51" s="61" t="s">
        <v>137</v>
      </c>
      <c r="M51" s="69"/>
      <c r="N51" s="69"/>
      <c r="O51" s="69"/>
      <c r="P51" s="61" t="s">
        <v>138</v>
      </c>
      <c r="Q51" s="69"/>
    </row>
    <row r="52" spans="1:17" ht="39.9" customHeight="1">
      <c r="A52" s="1077"/>
      <c r="B52" s="1084"/>
      <c r="C52" s="57" t="s">
        <v>21</v>
      </c>
      <c r="D52" s="90"/>
      <c r="E52" s="89"/>
      <c r="F52" s="89"/>
      <c r="G52" s="89"/>
      <c r="H52" s="89"/>
      <c r="I52" s="89"/>
      <c r="J52" s="89"/>
      <c r="K52" s="89"/>
      <c r="L52" s="89"/>
      <c r="M52" s="89"/>
      <c r="N52" s="60"/>
      <c r="O52" s="60"/>
      <c r="P52" s="60"/>
      <c r="Q52" s="60"/>
    </row>
    <row r="53" spans="1:17" ht="75.75" customHeight="1">
      <c r="A53" s="1077" t="s">
        <v>114</v>
      </c>
      <c r="B53" s="1084" t="s">
        <v>113</v>
      </c>
      <c r="C53" s="57" t="s">
        <v>20</v>
      </c>
      <c r="D53" s="87" t="s">
        <v>143</v>
      </c>
      <c r="E53" s="87" t="s">
        <v>143</v>
      </c>
      <c r="F53" s="87" t="s">
        <v>143</v>
      </c>
      <c r="G53" s="87" t="s">
        <v>148</v>
      </c>
      <c r="H53" s="87" t="s">
        <v>144</v>
      </c>
      <c r="I53" s="87" t="s">
        <v>202</v>
      </c>
      <c r="J53" s="87" t="s">
        <v>145</v>
      </c>
      <c r="K53" s="87" t="s">
        <v>146</v>
      </c>
      <c r="L53" s="87" t="s">
        <v>147</v>
      </c>
      <c r="M53" s="87"/>
      <c r="N53" s="85"/>
      <c r="O53" s="59"/>
      <c r="P53" s="59"/>
      <c r="Q53" s="59"/>
    </row>
    <row r="54" spans="1:17" ht="31.5" customHeight="1">
      <c r="A54" s="1077"/>
      <c r="B54" s="1084"/>
      <c r="C54" s="57" t="s">
        <v>21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59"/>
      <c r="O54" s="59"/>
      <c r="P54" s="59"/>
      <c r="Q54" s="59"/>
    </row>
    <row r="55" spans="1:17" ht="52.5" customHeight="1">
      <c r="A55" s="1077" t="s">
        <v>115</v>
      </c>
      <c r="B55" s="1084" t="s">
        <v>116</v>
      </c>
      <c r="C55" s="57" t="s">
        <v>20</v>
      </c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ht="52.5" customHeight="1">
      <c r="A56" s="1077"/>
      <c r="B56" s="1084"/>
      <c r="C56" s="57" t="s">
        <v>21</v>
      </c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ht="409.5" customHeight="1">
      <c r="A57" s="1077" t="s">
        <v>117</v>
      </c>
      <c r="B57" s="1084" t="s">
        <v>118</v>
      </c>
      <c r="C57" s="57" t="s">
        <v>20</v>
      </c>
      <c r="D57" s="97" t="s">
        <v>235</v>
      </c>
      <c r="E57" s="96"/>
      <c r="F57" s="96" t="s">
        <v>236</v>
      </c>
      <c r="G57" s="1087" t="s">
        <v>233</v>
      </c>
      <c r="H57" s="1087"/>
      <c r="I57" s="96" t="s">
        <v>237</v>
      </c>
      <c r="J57" s="96" t="s">
        <v>238</v>
      </c>
      <c r="K57" s="1078" t="s">
        <v>239</v>
      </c>
      <c r="L57" s="1079"/>
      <c r="M57" s="1079"/>
      <c r="N57" s="1079"/>
      <c r="O57" s="1080"/>
      <c r="P57" s="92" t="s">
        <v>199</v>
      </c>
      <c r="Q57" s="60"/>
    </row>
    <row r="58" spans="1:17" ht="39.9" customHeight="1">
      <c r="A58" s="1077"/>
      <c r="B58" s="1084"/>
      <c r="C58" s="57" t="s">
        <v>21</v>
      </c>
      <c r="D58" s="59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s="73" customFormat="1" ht="183.75" customHeight="1">
      <c r="A59" s="1081" t="s">
        <v>120</v>
      </c>
      <c r="B59" s="1081" t="s">
        <v>119</v>
      </c>
      <c r="C59" s="1081" t="s">
        <v>20</v>
      </c>
      <c r="D59" s="61"/>
      <c r="E59" s="61" t="s">
        <v>167</v>
      </c>
      <c r="F59" s="61" t="s">
        <v>168</v>
      </c>
      <c r="G59" s="93" t="s">
        <v>169</v>
      </c>
      <c r="H59" s="93" t="s">
        <v>169</v>
      </c>
      <c r="I59" s="93" t="s">
        <v>169</v>
      </c>
      <c r="J59" s="93" t="s">
        <v>169</v>
      </c>
      <c r="K59" s="93" t="s">
        <v>169</v>
      </c>
      <c r="L59" s="93" t="s">
        <v>169</v>
      </c>
      <c r="M59" s="93" t="s">
        <v>169</v>
      </c>
      <c r="N59" s="93" t="s">
        <v>169</v>
      </c>
      <c r="O59" s="93" t="s">
        <v>170</v>
      </c>
      <c r="P59" s="69"/>
      <c r="Q59" s="69"/>
    </row>
    <row r="60" spans="1:17" s="73" customFormat="1" ht="150" customHeight="1">
      <c r="A60" s="1082"/>
      <c r="B60" s="1082"/>
      <c r="C60" s="1082"/>
      <c r="D60" s="61" t="s">
        <v>163</v>
      </c>
      <c r="E60" s="61" t="s">
        <v>163</v>
      </c>
      <c r="F60" s="61" t="s">
        <v>163</v>
      </c>
      <c r="G60" s="61" t="s">
        <v>163</v>
      </c>
      <c r="H60" s="61" t="s">
        <v>163</v>
      </c>
      <c r="I60" s="61" t="s">
        <v>163</v>
      </c>
      <c r="J60" s="61" t="s">
        <v>163</v>
      </c>
      <c r="K60" s="61" t="s">
        <v>163</v>
      </c>
      <c r="L60" s="61" t="s">
        <v>163</v>
      </c>
      <c r="M60" s="61" t="s">
        <v>163</v>
      </c>
      <c r="N60" s="61" t="s">
        <v>163</v>
      </c>
      <c r="O60" s="61" t="s">
        <v>163</v>
      </c>
      <c r="P60" s="69"/>
      <c r="Q60" s="69"/>
    </row>
    <row r="61" spans="1:17" s="73" customFormat="1" ht="316.5" customHeight="1">
      <c r="A61" s="1082"/>
      <c r="B61" s="1082"/>
      <c r="C61" s="1083"/>
      <c r="D61" s="61" t="s">
        <v>164</v>
      </c>
      <c r="E61" s="61" t="s">
        <v>165</v>
      </c>
      <c r="F61" s="61" t="s">
        <v>166</v>
      </c>
      <c r="G61" s="61" t="s">
        <v>166</v>
      </c>
      <c r="H61" s="61" t="s">
        <v>166</v>
      </c>
      <c r="I61" s="61" t="s">
        <v>166</v>
      </c>
      <c r="J61" s="61" t="s">
        <v>166</v>
      </c>
      <c r="K61" s="61" t="s">
        <v>166</v>
      </c>
      <c r="L61" s="61" t="s">
        <v>166</v>
      </c>
      <c r="M61" s="61" t="s">
        <v>166</v>
      </c>
      <c r="N61" s="61" t="s">
        <v>166</v>
      </c>
      <c r="O61" s="61" t="s">
        <v>166</v>
      </c>
      <c r="P61" s="69"/>
      <c r="Q61" s="69"/>
    </row>
    <row r="62" spans="1:17" s="73" customFormat="1" ht="39.9" customHeight="1">
      <c r="A62" s="1083"/>
      <c r="B62" s="1083"/>
      <c r="C62" s="72" t="s">
        <v>21</v>
      </c>
      <c r="D62" s="61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ht="39.9" customHeight="1">
      <c r="A63" s="1077" t="s">
        <v>121</v>
      </c>
      <c r="B63" s="1084" t="s">
        <v>122</v>
      </c>
      <c r="C63" s="57" t="s">
        <v>20</v>
      </c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ht="39.9" customHeight="1">
      <c r="A64" s="1077"/>
      <c r="B64" s="1084"/>
      <c r="C64" s="57" t="s">
        <v>21</v>
      </c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20" s="73" customFormat="1" ht="154.5" customHeight="1">
      <c r="A65" s="1085" t="s">
        <v>123</v>
      </c>
      <c r="B65" s="1086" t="s">
        <v>124</v>
      </c>
      <c r="C65" s="72" t="s">
        <v>20</v>
      </c>
      <c r="D65" s="70"/>
      <c r="E65" s="70"/>
      <c r="F65" s="70" t="s">
        <v>185</v>
      </c>
      <c r="G65" s="70" t="s">
        <v>171</v>
      </c>
      <c r="H65" s="70" t="s">
        <v>186</v>
      </c>
      <c r="I65" s="70"/>
      <c r="J65" s="70" t="s">
        <v>186</v>
      </c>
      <c r="K65" s="70"/>
      <c r="L65" s="70"/>
      <c r="M65" s="70" t="s">
        <v>186</v>
      </c>
      <c r="N65" s="70"/>
      <c r="O65" s="70" t="s">
        <v>187</v>
      </c>
      <c r="P65" s="70" t="s">
        <v>188</v>
      </c>
      <c r="Q65" s="69"/>
    </row>
    <row r="66" spans="1:20" s="73" customFormat="1" ht="39.9" customHeight="1">
      <c r="A66" s="1085"/>
      <c r="B66" s="1086"/>
      <c r="C66" s="72" t="s">
        <v>21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20" ht="39.9" customHeight="1">
      <c r="A67" s="1077" t="s">
        <v>125</v>
      </c>
      <c r="B67" s="1084" t="s">
        <v>126</v>
      </c>
      <c r="C67" s="57" t="s">
        <v>20</v>
      </c>
      <c r="D67" s="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20" ht="39.9" customHeight="1">
      <c r="A68" s="1077"/>
      <c r="B68" s="1084"/>
      <c r="C68" s="57" t="s">
        <v>21</v>
      </c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20" ht="147" customHeight="1">
      <c r="A69" s="1088" t="s">
        <v>127</v>
      </c>
      <c r="B69" s="1091" t="s">
        <v>128</v>
      </c>
      <c r="C69" s="57" t="s">
        <v>20</v>
      </c>
      <c r="D69" s="59"/>
      <c r="E69" s="94" t="s">
        <v>155</v>
      </c>
      <c r="F69" s="94" t="s">
        <v>156</v>
      </c>
      <c r="G69" s="60"/>
      <c r="H69" s="60"/>
      <c r="I69" s="60"/>
      <c r="J69" s="60"/>
      <c r="K69" s="60"/>
      <c r="L69" s="60"/>
      <c r="M69" s="60"/>
      <c r="N69" s="60"/>
      <c r="O69" s="94" t="s">
        <v>157</v>
      </c>
      <c r="P69" s="60"/>
      <c r="Q69" s="60"/>
    </row>
    <row r="70" spans="1:20" ht="39.9" customHeight="1">
      <c r="A70" s="1089"/>
      <c r="B70" s="1092"/>
      <c r="C70" s="57" t="s">
        <v>21</v>
      </c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20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3" spans="1:20">
      <c r="B73" s="1096" t="s">
        <v>255</v>
      </c>
      <c r="C73" s="1096"/>
      <c r="D73" s="1096"/>
      <c r="E73" s="1096"/>
      <c r="F73" s="1096"/>
      <c r="G73" s="1096"/>
      <c r="H73" s="1096"/>
      <c r="I73" s="1096"/>
      <c r="J73" s="1096"/>
      <c r="K73" s="1096"/>
      <c r="L73" s="1096"/>
      <c r="M73" s="1096"/>
      <c r="N73" s="1096"/>
      <c r="O73" s="1096"/>
      <c r="P73" s="1096"/>
      <c r="Q73" s="1096"/>
      <c r="R73" s="1096"/>
      <c r="S73" s="1096"/>
      <c r="T73" s="1096"/>
    </row>
    <row r="74" spans="1:20" ht="13.8">
      <c r="B74" s="42"/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</row>
    <row r="75" spans="1:20" ht="13.8">
      <c r="B75" s="4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</row>
    <row r="76" spans="1:20" ht="13.8">
      <c r="B76" s="42"/>
      <c r="C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</row>
    <row r="77" spans="1:20" ht="13.8">
      <c r="B77" s="42"/>
      <c r="C77" s="43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</row>
    <row r="78" spans="1:20" ht="13.8">
      <c r="B78" s="45" t="s">
        <v>47</v>
      </c>
      <c r="C78" s="46"/>
      <c r="D78" s="47"/>
      <c r="E78" s="47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</row>
    <row r="79" spans="1:20" ht="58.5" customHeight="1">
      <c r="B79" s="1097" t="s">
        <v>216</v>
      </c>
      <c r="C79" s="1097"/>
      <c r="D79" s="1097"/>
      <c r="E79" s="1097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45"/>
  <sheetViews>
    <sheetView tabSelected="1" view="pageBreakPreview" zoomScale="70" zoomScaleSheetLayoutView="70" workbookViewId="0">
      <pane xSplit="4" ySplit="9" topLeftCell="L217" activePane="bottomRight" state="frozen"/>
      <selection pane="topRight" activeCell="E1" sqref="E1"/>
      <selection pane="bottomLeft" activeCell="A10" sqref="A10"/>
      <selection pane="bottomRight" activeCell="F213" sqref="F213"/>
    </sheetView>
  </sheetViews>
  <sheetFormatPr defaultColWidth="9.109375" defaultRowHeight="13.2"/>
  <cols>
    <col min="1" max="1" width="8.6640625" style="106" customWidth="1"/>
    <col min="2" max="2" width="19.6640625" style="106" customWidth="1"/>
    <col min="3" max="3" width="13.33203125" style="106" customWidth="1"/>
    <col min="4" max="4" width="20.6640625" style="107" customWidth="1"/>
    <col min="5" max="5" width="14.6640625" style="108" customWidth="1"/>
    <col min="6" max="6" width="14.33203125" style="108" customWidth="1"/>
    <col min="7" max="7" width="12" style="108" customWidth="1"/>
    <col min="8" max="8" width="10.33203125" style="212" customWidth="1"/>
    <col min="9" max="9" width="11.5546875" style="212" customWidth="1"/>
    <col min="10" max="10" width="9.33203125" style="212" customWidth="1"/>
    <col min="11" max="11" width="9.109375" style="238" customWidth="1"/>
    <col min="12" max="12" width="10" style="238" customWidth="1"/>
    <col min="13" max="13" width="9.88671875" style="238" customWidth="1"/>
    <col min="14" max="14" width="11.109375" style="255" customWidth="1"/>
    <col min="15" max="15" width="11.88671875" style="255" customWidth="1"/>
    <col min="16" max="16" width="11.33203125" style="255" customWidth="1"/>
    <col min="17" max="17" width="10.44140625" style="201" customWidth="1"/>
    <col min="18" max="18" width="10.33203125" style="201" customWidth="1"/>
    <col min="19" max="19" width="8.44140625" style="201" customWidth="1"/>
    <col min="20" max="20" width="9.88671875" style="280" customWidth="1"/>
    <col min="21" max="21" width="10.6640625" style="280" customWidth="1"/>
    <col min="22" max="22" width="7.88671875" style="280" customWidth="1"/>
    <col min="23" max="23" width="10.5546875" style="230" customWidth="1"/>
    <col min="24" max="24" width="14.44140625" style="230" customWidth="1"/>
    <col min="25" max="25" width="11" style="230" customWidth="1"/>
    <col min="26" max="26" width="11.33203125" style="312" customWidth="1"/>
    <col min="27" max="27" width="5.88671875" style="312" hidden="1" customWidth="1"/>
    <col min="28" max="28" width="6.88671875" style="312" hidden="1" customWidth="1"/>
    <col min="29" max="29" width="10.44140625" style="312" customWidth="1"/>
    <col min="30" max="30" width="8.44140625" style="312" customWidth="1"/>
    <col min="31" max="31" width="11.5546875" style="339" customWidth="1"/>
    <col min="32" max="32" width="5.5546875" style="339" hidden="1" customWidth="1"/>
    <col min="33" max="33" width="0.33203125" style="339" customWidth="1"/>
    <col min="34" max="34" width="10" style="339" customWidth="1"/>
    <col min="35" max="35" width="9.33203125" style="339" customWidth="1"/>
    <col min="36" max="36" width="11.6640625" style="291" customWidth="1"/>
    <col min="37" max="37" width="6" style="291" hidden="1" customWidth="1"/>
    <col min="38" max="38" width="7.88671875" style="291" hidden="1" customWidth="1"/>
    <col min="39" max="39" width="10.109375" style="291" customWidth="1"/>
    <col min="40" max="40" width="7.44140625" style="291" customWidth="1"/>
    <col min="41" max="41" width="9.33203125" style="270" customWidth="1"/>
    <col min="42" max="42" width="6.44140625" style="270" hidden="1" customWidth="1"/>
    <col min="43" max="43" width="3.44140625" style="270" hidden="1" customWidth="1"/>
    <col min="44" max="44" width="9.6640625" style="270" customWidth="1"/>
    <col min="45" max="45" width="8.44140625" style="270" customWidth="1"/>
    <col min="46" max="46" width="10.5546875" style="387" customWidth="1"/>
    <col min="47" max="47" width="10.6640625" style="387" customWidth="1"/>
    <col min="48" max="48" width="5.6640625" style="387" hidden="1" customWidth="1"/>
    <col min="49" max="49" width="0.6640625" style="387" hidden="1" customWidth="1"/>
    <col min="50" max="50" width="7.88671875" style="387" customWidth="1"/>
    <col min="51" max="51" width="9.6640625" style="405" customWidth="1"/>
    <col min="52" max="52" width="7.44140625" style="405" customWidth="1"/>
    <col min="53" max="53" width="7.5546875" style="405" customWidth="1"/>
    <col min="54" max="54" width="26.5546875" style="104" customWidth="1"/>
    <col min="55" max="16384" width="9.109375" style="104"/>
  </cols>
  <sheetData>
    <row r="1" spans="1:54" s="907" customFormat="1" ht="21">
      <c r="A1" s="891"/>
      <c r="B1" s="891"/>
      <c r="C1" s="891"/>
      <c r="D1" s="892"/>
      <c r="E1" s="893"/>
      <c r="F1" s="893"/>
      <c r="G1" s="893"/>
      <c r="H1" s="894"/>
      <c r="I1" s="894"/>
      <c r="J1" s="894"/>
      <c r="K1" s="895"/>
      <c r="L1" s="895"/>
      <c r="M1" s="895"/>
      <c r="N1" s="896"/>
      <c r="O1" s="896"/>
      <c r="P1" s="896"/>
      <c r="Q1" s="897"/>
      <c r="R1" s="897"/>
      <c r="S1" s="897"/>
      <c r="T1" s="898"/>
      <c r="U1" s="898"/>
      <c r="V1" s="898"/>
      <c r="W1" s="899"/>
      <c r="X1" s="899"/>
      <c r="Y1" s="899"/>
      <c r="Z1" s="900"/>
      <c r="AA1" s="900"/>
      <c r="AB1" s="900"/>
      <c r="AC1" s="900"/>
      <c r="AD1" s="900"/>
      <c r="AE1" s="901"/>
      <c r="AF1" s="901"/>
      <c r="AG1" s="901"/>
      <c r="AH1" s="901"/>
      <c r="AI1" s="901"/>
      <c r="AJ1" s="902"/>
      <c r="AK1" s="902"/>
      <c r="AL1" s="902"/>
      <c r="AM1" s="902"/>
      <c r="AN1" s="902"/>
      <c r="AO1" s="903"/>
      <c r="AP1" s="903"/>
      <c r="AQ1" s="903"/>
      <c r="AR1" s="903"/>
      <c r="AS1" s="903"/>
      <c r="AT1" s="904"/>
      <c r="AU1" s="904"/>
      <c r="AV1" s="904"/>
      <c r="AW1" s="904"/>
      <c r="AX1" s="904"/>
      <c r="AY1" s="905"/>
      <c r="AZ1" s="905"/>
      <c r="BA1" s="905"/>
      <c r="BB1" s="906" t="s">
        <v>267</v>
      </c>
    </row>
    <row r="2" spans="1:54" s="907" customFormat="1" ht="36" customHeight="1">
      <c r="A2" s="1136" t="s">
        <v>280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  <c r="AB2" s="1136"/>
      <c r="AC2" s="1136"/>
      <c r="AD2" s="1136"/>
      <c r="AE2" s="1136"/>
      <c r="AF2" s="1136"/>
      <c r="AG2" s="1136"/>
      <c r="AH2" s="1136"/>
      <c r="AI2" s="1136"/>
      <c r="AJ2" s="1136"/>
      <c r="AK2" s="1136"/>
      <c r="AL2" s="1136"/>
      <c r="AM2" s="1136"/>
      <c r="AN2" s="1136"/>
      <c r="AO2" s="1136"/>
      <c r="AP2" s="1136"/>
      <c r="AQ2" s="1136"/>
      <c r="AR2" s="1136"/>
      <c r="AS2" s="1136"/>
      <c r="AT2" s="1136"/>
      <c r="AU2" s="1136"/>
      <c r="AV2" s="1136"/>
      <c r="AW2" s="1136"/>
      <c r="AX2" s="1136"/>
      <c r="AY2" s="1136"/>
      <c r="AZ2" s="1136"/>
      <c r="BA2" s="1136"/>
      <c r="BB2" s="1136"/>
    </row>
    <row r="3" spans="1:54" s="908" customFormat="1" ht="17.25" customHeight="1">
      <c r="A3" s="1180" t="s">
        <v>371</v>
      </c>
      <c r="B3" s="1180"/>
      <c r="C3" s="1180"/>
      <c r="D3" s="1180"/>
      <c r="E3" s="1180"/>
      <c r="F3" s="1180"/>
      <c r="G3" s="1180"/>
      <c r="H3" s="1180"/>
      <c r="I3" s="1180"/>
      <c r="J3" s="1180"/>
      <c r="K3" s="1180"/>
      <c r="L3" s="1180"/>
      <c r="M3" s="1180"/>
      <c r="N3" s="1180"/>
      <c r="O3" s="1180"/>
      <c r="P3" s="1180"/>
      <c r="Q3" s="1180"/>
      <c r="R3" s="1180"/>
      <c r="S3" s="1180"/>
      <c r="T3" s="1180"/>
      <c r="U3" s="1180"/>
      <c r="V3" s="1180"/>
      <c r="W3" s="1180"/>
      <c r="X3" s="1180"/>
      <c r="Y3" s="1180"/>
      <c r="Z3" s="1180"/>
      <c r="AA3" s="1180"/>
      <c r="AB3" s="1180"/>
      <c r="AC3" s="1180"/>
      <c r="AD3" s="1180"/>
      <c r="AE3" s="1180"/>
      <c r="AF3" s="1180"/>
      <c r="AG3" s="1180"/>
      <c r="AH3" s="1180"/>
      <c r="AI3" s="1180"/>
      <c r="AJ3" s="1180"/>
      <c r="AK3" s="1180"/>
      <c r="AL3" s="1180"/>
      <c r="AM3" s="1180"/>
      <c r="AN3" s="1180"/>
      <c r="AO3" s="1180"/>
      <c r="AP3" s="1180"/>
      <c r="AQ3" s="1180"/>
      <c r="AR3" s="1180"/>
      <c r="AS3" s="1180"/>
      <c r="AT3" s="1180"/>
    </row>
    <row r="4" spans="1:54" s="909" customFormat="1" ht="24" customHeight="1">
      <c r="A4" s="1137" t="s">
        <v>282</v>
      </c>
      <c r="B4" s="1137"/>
      <c r="C4" s="1137"/>
      <c r="D4" s="1137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</row>
    <row r="5" spans="1:54" ht="13.8" thickBot="1">
      <c r="A5" s="1138"/>
      <c r="B5" s="1138"/>
      <c r="C5" s="1138"/>
      <c r="D5" s="1138"/>
      <c r="E5" s="1138"/>
      <c r="F5" s="1138"/>
      <c r="G5" s="1138"/>
      <c r="H5" s="1138"/>
      <c r="I5" s="1138"/>
      <c r="J5" s="1138"/>
      <c r="K5" s="1138"/>
      <c r="L5" s="1138"/>
      <c r="M5" s="1138"/>
      <c r="N5" s="1138"/>
      <c r="O5" s="1138"/>
      <c r="P5" s="1138"/>
      <c r="Q5" s="1138"/>
      <c r="R5" s="1138"/>
      <c r="S5" s="1138"/>
      <c r="T5" s="1138"/>
      <c r="U5" s="1138"/>
      <c r="V5" s="1138"/>
      <c r="W5" s="1138"/>
      <c r="X5" s="1138"/>
      <c r="Y5" s="1138"/>
      <c r="Z5" s="1138"/>
      <c r="AA5" s="1138"/>
      <c r="AB5" s="1138"/>
      <c r="AC5" s="1138"/>
      <c r="AD5" s="1138"/>
      <c r="AE5" s="1138"/>
      <c r="AF5" s="1138"/>
      <c r="AG5" s="1138"/>
      <c r="AH5" s="1138"/>
      <c r="AI5" s="1138"/>
      <c r="AJ5" s="1138"/>
      <c r="AK5" s="1138"/>
      <c r="AL5" s="1138"/>
      <c r="AM5" s="1138"/>
      <c r="AN5" s="1138"/>
      <c r="AO5" s="1138"/>
      <c r="AP5" s="370"/>
      <c r="AQ5" s="370"/>
      <c r="AR5" s="370"/>
      <c r="AS5" s="370"/>
      <c r="AT5" s="388"/>
      <c r="AU5" s="388"/>
      <c r="AV5" s="388"/>
      <c r="AW5" s="388"/>
      <c r="AX5" s="388"/>
      <c r="AY5" s="406"/>
      <c r="AZ5" s="406"/>
      <c r="BA5" s="406"/>
      <c r="BB5" s="105" t="s">
        <v>261</v>
      </c>
    </row>
    <row r="6" spans="1:54" s="183" customFormat="1" ht="15" customHeight="1">
      <c r="A6" s="1139" t="s">
        <v>0</v>
      </c>
      <c r="B6" s="1142" t="s">
        <v>278</v>
      </c>
      <c r="C6" s="1142" t="s">
        <v>264</v>
      </c>
      <c r="D6" s="1142" t="s">
        <v>40</v>
      </c>
      <c r="E6" s="1145" t="s">
        <v>259</v>
      </c>
      <c r="F6" s="1146"/>
      <c r="G6" s="1147"/>
      <c r="H6" s="1148" t="s">
        <v>256</v>
      </c>
      <c r="I6" s="1149"/>
      <c r="J6" s="1149"/>
      <c r="K6" s="1149"/>
      <c r="L6" s="1149"/>
      <c r="M6" s="1149"/>
      <c r="N6" s="1149"/>
      <c r="O6" s="1149"/>
      <c r="P6" s="1149"/>
      <c r="Q6" s="1149"/>
      <c r="R6" s="1149"/>
      <c r="S6" s="1149"/>
      <c r="T6" s="1149"/>
      <c r="U6" s="1149"/>
      <c r="V6" s="1149"/>
      <c r="W6" s="1149"/>
      <c r="X6" s="1149"/>
      <c r="Y6" s="1149"/>
      <c r="Z6" s="1149"/>
      <c r="AA6" s="1149"/>
      <c r="AB6" s="1149"/>
      <c r="AC6" s="1149"/>
      <c r="AD6" s="1149"/>
      <c r="AE6" s="1149"/>
      <c r="AF6" s="1149"/>
      <c r="AG6" s="1149"/>
      <c r="AH6" s="1149"/>
      <c r="AI6" s="1149"/>
      <c r="AJ6" s="1149"/>
      <c r="AK6" s="1149"/>
      <c r="AL6" s="1149"/>
      <c r="AM6" s="1149"/>
      <c r="AN6" s="1149"/>
      <c r="AO6" s="1149"/>
      <c r="AP6" s="1149"/>
      <c r="AQ6" s="1149"/>
      <c r="AR6" s="1149"/>
      <c r="AS6" s="1149"/>
      <c r="AT6" s="1149"/>
      <c r="AU6" s="1149"/>
      <c r="AV6" s="1149"/>
      <c r="AW6" s="1149"/>
      <c r="AX6" s="1149"/>
      <c r="AY6" s="1149"/>
      <c r="AZ6" s="1149"/>
      <c r="BA6" s="1150"/>
      <c r="BB6" s="1154" t="s">
        <v>285</v>
      </c>
    </row>
    <row r="7" spans="1:54" s="183" customFormat="1" ht="28.5" customHeight="1">
      <c r="A7" s="1140"/>
      <c r="B7" s="1143"/>
      <c r="C7" s="1143"/>
      <c r="D7" s="1143"/>
      <c r="E7" s="1157" t="s">
        <v>347</v>
      </c>
      <c r="F7" s="1157" t="s">
        <v>266</v>
      </c>
      <c r="G7" s="1158" t="s">
        <v>19</v>
      </c>
      <c r="H7" s="1160" t="s">
        <v>17</v>
      </c>
      <c r="I7" s="1161"/>
      <c r="J7" s="1162"/>
      <c r="K7" s="1171" t="s">
        <v>18</v>
      </c>
      <c r="L7" s="1172"/>
      <c r="M7" s="1173"/>
      <c r="N7" s="1174" t="s">
        <v>22</v>
      </c>
      <c r="O7" s="1175"/>
      <c r="P7" s="1176"/>
      <c r="Q7" s="1177" t="s">
        <v>24</v>
      </c>
      <c r="R7" s="1178"/>
      <c r="S7" s="1179"/>
      <c r="T7" s="1163" t="s">
        <v>25</v>
      </c>
      <c r="U7" s="1164"/>
      <c r="V7" s="1165"/>
      <c r="W7" s="1166" t="s">
        <v>26</v>
      </c>
      <c r="X7" s="1167"/>
      <c r="Y7" s="1168"/>
      <c r="Z7" s="1209" t="s">
        <v>28</v>
      </c>
      <c r="AA7" s="1210"/>
      <c r="AB7" s="1210"/>
      <c r="AC7" s="1211"/>
      <c r="AD7" s="1212"/>
      <c r="AE7" s="1213" t="s">
        <v>29</v>
      </c>
      <c r="AF7" s="1214"/>
      <c r="AG7" s="1214"/>
      <c r="AH7" s="1215"/>
      <c r="AI7" s="1216"/>
      <c r="AJ7" s="1217" t="s">
        <v>30</v>
      </c>
      <c r="AK7" s="1218"/>
      <c r="AL7" s="1218"/>
      <c r="AM7" s="1219"/>
      <c r="AN7" s="1220"/>
      <c r="AO7" s="1221" t="s">
        <v>32</v>
      </c>
      <c r="AP7" s="1222"/>
      <c r="AQ7" s="1222"/>
      <c r="AR7" s="1223"/>
      <c r="AS7" s="1224"/>
      <c r="AT7" s="1225" t="s">
        <v>33</v>
      </c>
      <c r="AU7" s="1226"/>
      <c r="AV7" s="1226"/>
      <c r="AW7" s="1227"/>
      <c r="AX7" s="1228"/>
      <c r="AY7" s="1151" t="s">
        <v>34</v>
      </c>
      <c r="AZ7" s="1152"/>
      <c r="BA7" s="1153"/>
      <c r="BB7" s="1155"/>
    </row>
    <row r="8" spans="1:54" s="183" customFormat="1" ht="41.25" customHeight="1">
      <c r="A8" s="1141"/>
      <c r="B8" s="1144"/>
      <c r="C8" s="1144"/>
      <c r="D8" s="1144"/>
      <c r="E8" s="1144"/>
      <c r="F8" s="1144"/>
      <c r="G8" s="1159"/>
      <c r="H8" s="213" t="s">
        <v>20</v>
      </c>
      <c r="I8" s="214" t="s">
        <v>21</v>
      </c>
      <c r="J8" s="215" t="s">
        <v>19</v>
      </c>
      <c r="K8" s="239" t="s">
        <v>20</v>
      </c>
      <c r="L8" s="239" t="s">
        <v>21</v>
      </c>
      <c r="M8" s="240" t="s">
        <v>19</v>
      </c>
      <c r="N8" s="256" t="s">
        <v>20</v>
      </c>
      <c r="O8" s="257" t="s">
        <v>21</v>
      </c>
      <c r="P8" s="258" t="s">
        <v>19</v>
      </c>
      <c r="Q8" s="287" t="s">
        <v>20</v>
      </c>
      <c r="R8" s="202" t="s">
        <v>21</v>
      </c>
      <c r="S8" s="288" t="s">
        <v>19</v>
      </c>
      <c r="T8" s="281" t="s">
        <v>20</v>
      </c>
      <c r="U8" s="282" t="s">
        <v>21</v>
      </c>
      <c r="V8" s="283" t="s">
        <v>19</v>
      </c>
      <c r="W8" s="186" t="s">
        <v>20</v>
      </c>
      <c r="X8" s="184" t="s">
        <v>21</v>
      </c>
      <c r="Y8" s="185" t="s">
        <v>19</v>
      </c>
      <c r="Z8" s="313" t="s">
        <v>20</v>
      </c>
      <c r="AA8" s="314" t="s">
        <v>21</v>
      </c>
      <c r="AB8" s="315" t="s">
        <v>19</v>
      </c>
      <c r="AC8" s="314" t="s">
        <v>21</v>
      </c>
      <c r="AD8" s="315" t="s">
        <v>19</v>
      </c>
      <c r="AE8" s="340" t="s">
        <v>20</v>
      </c>
      <c r="AF8" s="341" t="s">
        <v>21</v>
      </c>
      <c r="AG8" s="342" t="s">
        <v>19</v>
      </c>
      <c r="AH8" s="343" t="s">
        <v>21</v>
      </c>
      <c r="AI8" s="342" t="s">
        <v>19</v>
      </c>
      <c r="AJ8" s="292" t="s">
        <v>20</v>
      </c>
      <c r="AK8" s="365" t="s">
        <v>21</v>
      </c>
      <c r="AL8" s="294" t="s">
        <v>19</v>
      </c>
      <c r="AM8" s="293" t="s">
        <v>21</v>
      </c>
      <c r="AN8" s="294" t="s">
        <v>19</v>
      </c>
      <c r="AO8" s="271" t="s">
        <v>20</v>
      </c>
      <c r="AP8" s="371" t="s">
        <v>21</v>
      </c>
      <c r="AQ8" s="273" t="s">
        <v>19</v>
      </c>
      <c r="AR8" s="272" t="s">
        <v>21</v>
      </c>
      <c r="AS8" s="273" t="s">
        <v>19</v>
      </c>
      <c r="AT8" s="389" t="s">
        <v>20</v>
      </c>
      <c r="AU8" s="889" t="s">
        <v>21</v>
      </c>
      <c r="AV8" s="1169" t="s">
        <v>19</v>
      </c>
      <c r="AW8" s="1169"/>
      <c r="AX8" s="1170"/>
      <c r="AY8" s="407" t="s">
        <v>20</v>
      </c>
      <c r="AZ8" s="408" t="s">
        <v>21</v>
      </c>
      <c r="BA8" s="409" t="s">
        <v>19</v>
      </c>
      <c r="BB8" s="1156"/>
    </row>
    <row r="9" spans="1:54" s="195" customFormat="1" ht="16.2" thickBot="1">
      <c r="A9" s="187">
        <v>1</v>
      </c>
      <c r="B9" s="188">
        <v>2</v>
      </c>
      <c r="C9" s="188">
        <v>3</v>
      </c>
      <c r="D9" s="188">
        <v>4</v>
      </c>
      <c r="E9" s="189">
        <v>5</v>
      </c>
      <c r="F9" s="190">
        <v>6</v>
      </c>
      <c r="G9" s="191">
        <v>7</v>
      </c>
      <c r="H9" s="216">
        <v>8</v>
      </c>
      <c r="I9" s="217">
        <v>9</v>
      </c>
      <c r="J9" s="218">
        <v>10</v>
      </c>
      <c r="K9" s="241">
        <v>11</v>
      </c>
      <c r="L9" s="242">
        <v>12</v>
      </c>
      <c r="M9" s="243">
        <v>13</v>
      </c>
      <c r="N9" s="259">
        <v>14</v>
      </c>
      <c r="O9" s="260">
        <v>15</v>
      </c>
      <c r="P9" s="261">
        <v>16</v>
      </c>
      <c r="Q9" s="204">
        <v>17</v>
      </c>
      <c r="R9" s="203">
        <v>18</v>
      </c>
      <c r="S9" s="289">
        <v>19</v>
      </c>
      <c r="T9" s="284">
        <v>20</v>
      </c>
      <c r="U9" s="285">
        <v>21</v>
      </c>
      <c r="V9" s="286">
        <v>22</v>
      </c>
      <c r="W9" s="192">
        <v>23</v>
      </c>
      <c r="X9" s="190">
        <v>24</v>
      </c>
      <c r="Y9" s="193">
        <v>25</v>
      </c>
      <c r="Z9" s="316">
        <v>26</v>
      </c>
      <c r="AA9" s="317">
        <v>24</v>
      </c>
      <c r="AB9" s="318">
        <v>25</v>
      </c>
      <c r="AC9" s="317">
        <v>27</v>
      </c>
      <c r="AD9" s="319">
        <v>28</v>
      </c>
      <c r="AE9" s="344">
        <v>29</v>
      </c>
      <c r="AF9" s="345">
        <v>30</v>
      </c>
      <c r="AG9" s="346">
        <v>31</v>
      </c>
      <c r="AH9" s="347">
        <v>30</v>
      </c>
      <c r="AI9" s="348">
        <v>31</v>
      </c>
      <c r="AJ9" s="366">
        <v>32</v>
      </c>
      <c r="AK9" s="367">
        <v>33</v>
      </c>
      <c r="AL9" s="296">
        <v>34</v>
      </c>
      <c r="AM9" s="295">
        <v>33</v>
      </c>
      <c r="AN9" s="297">
        <v>34</v>
      </c>
      <c r="AO9" s="372">
        <v>35</v>
      </c>
      <c r="AP9" s="373">
        <v>36</v>
      </c>
      <c r="AQ9" s="275">
        <v>37</v>
      </c>
      <c r="AR9" s="274">
        <v>36</v>
      </c>
      <c r="AS9" s="374">
        <v>37</v>
      </c>
      <c r="AT9" s="890">
        <v>38</v>
      </c>
      <c r="AU9" s="1122">
        <v>39</v>
      </c>
      <c r="AV9" s="1123"/>
      <c r="AW9" s="390">
        <v>39</v>
      </c>
      <c r="AX9" s="391">
        <v>40</v>
      </c>
      <c r="AY9" s="410">
        <v>41</v>
      </c>
      <c r="AZ9" s="411">
        <v>42</v>
      </c>
      <c r="BA9" s="412">
        <v>43</v>
      </c>
      <c r="BB9" s="194">
        <v>44</v>
      </c>
    </row>
    <row r="10" spans="1:54" s="198" customFormat="1" ht="19.5" customHeight="1">
      <c r="A10" s="1181" t="s">
        <v>279</v>
      </c>
      <c r="B10" s="1182"/>
      <c r="C10" s="1183"/>
      <c r="D10" s="196" t="s">
        <v>262</v>
      </c>
      <c r="E10" s="1062">
        <f>E12+E13+E15</f>
        <v>63277.36</v>
      </c>
      <c r="F10" s="197">
        <f>F12+F14+F13+F15</f>
        <v>34905.589999999997</v>
      </c>
      <c r="G10" s="1032">
        <f>F10*100/E10</f>
        <v>55.162841812616698</v>
      </c>
      <c r="H10" s="1013">
        <f>H13</f>
        <v>746</v>
      </c>
      <c r="I10" s="1012">
        <f>I13</f>
        <v>746</v>
      </c>
      <c r="J10" s="452">
        <v>0</v>
      </c>
      <c r="K10" s="453">
        <f>K13</f>
        <v>2113.85</v>
      </c>
      <c r="L10" s="453">
        <f>L13</f>
        <v>2113.9</v>
      </c>
      <c r="M10" s="960">
        <f>L10*100/K10</f>
        <v>100.00236535231923</v>
      </c>
      <c r="N10" s="454">
        <f>N13</f>
        <v>2425</v>
      </c>
      <c r="O10" s="455">
        <f>O13</f>
        <v>2425.0500000000002</v>
      </c>
      <c r="P10" s="1015">
        <f>P13</f>
        <v>100.00206185567012</v>
      </c>
      <c r="Q10" s="456">
        <f t="shared" ref="Q10:V10" si="0">Q13</f>
        <v>3060.05</v>
      </c>
      <c r="R10" s="457">
        <f>R13</f>
        <v>3060.05</v>
      </c>
      <c r="S10" s="456">
        <f t="shared" si="0"/>
        <v>100</v>
      </c>
      <c r="T10" s="458">
        <f t="shared" si="0"/>
        <v>4292.7100000000009</v>
      </c>
      <c r="U10" s="459">
        <f t="shared" si="0"/>
        <v>4292.7900000000009</v>
      </c>
      <c r="V10" s="1020">
        <f t="shared" si="0"/>
        <v>100.0018636246101</v>
      </c>
      <c r="W10" s="460">
        <f>W13+W12</f>
        <v>11804.5</v>
      </c>
      <c r="X10" s="461">
        <f>X13+X12</f>
        <v>11804.15</v>
      </c>
      <c r="Y10" s="1024">
        <f>Y13</f>
        <v>99.991532189775739</v>
      </c>
      <c r="Z10" s="462">
        <f>Z12+Z13</f>
        <v>4353</v>
      </c>
      <c r="AA10" s="463"/>
      <c r="AB10" s="464"/>
      <c r="AC10" s="546">
        <f>AC13+AC12+AC15</f>
        <v>4353.05</v>
      </c>
      <c r="AD10" s="465">
        <f>AD13</f>
        <v>0</v>
      </c>
      <c r="AE10" s="466">
        <f>AE13+AE12</f>
        <v>6117.65</v>
      </c>
      <c r="AF10" s="467"/>
      <c r="AG10" s="468"/>
      <c r="AH10" s="553">
        <f>AH12+AH13</f>
        <v>6110.6</v>
      </c>
      <c r="AI10" s="469">
        <v>0</v>
      </c>
      <c r="AJ10" s="470">
        <f>AJ13+AJ12</f>
        <v>17921.650000000001</v>
      </c>
      <c r="AK10" s="471"/>
      <c r="AL10" s="472"/>
      <c r="AM10" s="557">
        <f>AM13+AM12</f>
        <v>0</v>
      </c>
      <c r="AN10" s="473">
        <v>0</v>
      </c>
      <c r="AO10" s="474">
        <f>AO13</f>
        <v>4189.25</v>
      </c>
      <c r="AP10" s="475"/>
      <c r="AQ10" s="476"/>
      <c r="AR10" s="477">
        <f>AR13+AR12+AR14+AR15+AR16</f>
        <v>0</v>
      </c>
      <c r="AS10" s="477">
        <v>0</v>
      </c>
      <c r="AT10" s="478">
        <f>AT12+AT13</f>
        <v>2720.15</v>
      </c>
      <c r="AU10" s="479">
        <f>AU12+AU13</f>
        <v>0</v>
      </c>
      <c r="AV10" s="479">
        <v>0</v>
      </c>
      <c r="AW10" s="480"/>
      <c r="AX10" s="480">
        <v>0</v>
      </c>
      <c r="AY10" s="481">
        <f>AY13</f>
        <v>2790.5499999999997</v>
      </c>
      <c r="AZ10" s="482">
        <v>0</v>
      </c>
      <c r="BA10" s="413"/>
      <c r="BB10" s="1190"/>
    </row>
    <row r="11" spans="1:54" s="198" customFormat="1" ht="39" customHeight="1">
      <c r="A11" s="1184"/>
      <c r="B11" s="1185"/>
      <c r="C11" s="1186"/>
      <c r="D11" s="199" t="s">
        <v>37</v>
      </c>
      <c r="E11" s="177"/>
      <c r="F11" s="177"/>
      <c r="G11" s="178"/>
      <c r="H11" s="483"/>
      <c r="I11" s="484"/>
      <c r="J11" s="484"/>
      <c r="K11" s="485"/>
      <c r="L11" s="485"/>
      <c r="M11" s="485"/>
      <c r="N11" s="486"/>
      <c r="O11" s="487"/>
      <c r="P11" s="487"/>
      <c r="Q11" s="488"/>
      <c r="R11" s="488"/>
      <c r="S11" s="488"/>
      <c r="T11" s="489"/>
      <c r="U11" s="490"/>
      <c r="V11" s="490"/>
      <c r="W11" s="491"/>
      <c r="X11" s="491"/>
      <c r="Y11" s="491"/>
      <c r="Z11" s="492"/>
      <c r="AA11" s="493"/>
      <c r="AB11" s="494"/>
      <c r="AC11" s="495"/>
      <c r="AD11" s="492"/>
      <c r="AE11" s="496"/>
      <c r="AF11" s="497"/>
      <c r="AG11" s="498"/>
      <c r="AH11" s="499"/>
      <c r="AI11" s="499"/>
      <c r="AJ11" s="500"/>
      <c r="AK11" s="501"/>
      <c r="AL11" s="502"/>
      <c r="AM11" s="503"/>
      <c r="AN11" s="503"/>
      <c r="AO11" s="504"/>
      <c r="AP11" s="505"/>
      <c r="AQ11" s="506"/>
      <c r="AR11" s="507"/>
      <c r="AS11" s="507"/>
      <c r="AT11" s="508"/>
      <c r="AU11" s="509"/>
      <c r="AV11" s="509"/>
      <c r="AW11" s="510"/>
      <c r="AX11" s="510"/>
      <c r="AY11" s="511"/>
      <c r="AZ11" s="512"/>
      <c r="BA11" s="415"/>
      <c r="BB11" s="1191"/>
    </row>
    <row r="12" spans="1:54" s="198" customFormat="1" ht="51.75" customHeight="1">
      <c r="A12" s="1184"/>
      <c r="B12" s="1185"/>
      <c r="C12" s="1186"/>
      <c r="D12" s="179" t="s">
        <v>2</v>
      </c>
      <c r="E12" s="177">
        <f>E89+E180+E197</f>
        <v>22471.800000000003</v>
      </c>
      <c r="F12" s="888">
        <f>F89+F180</f>
        <v>11454.8</v>
      </c>
      <c r="G12" s="181"/>
      <c r="H12" s="513"/>
      <c r="I12" s="514"/>
      <c r="J12" s="514"/>
      <c r="K12" s="515"/>
      <c r="L12" s="515"/>
      <c r="M12" s="515"/>
      <c r="N12" s="516"/>
      <c r="O12" s="541"/>
      <c r="P12" s="517"/>
      <c r="Q12" s="518"/>
      <c r="R12" s="518"/>
      <c r="S12" s="518"/>
      <c r="T12" s="519"/>
      <c r="U12" s="520"/>
      <c r="V12" s="520"/>
      <c r="W12" s="521">
        <f>W180+W89</f>
        <v>7671.2</v>
      </c>
      <c r="X12" s="521">
        <f>X89+X180</f>
        <v>7671.2</v>
      </c>
      <c r="Y12" s="521"/>
      <c r="Z12" s="522">
        <f>Z89+Z180</f>
        <v>900.5</v>
      </c>
      <c r="AA12" s="523"/>
      <c r="AB12" s="524"/>
      <c r="AC12" s="546">
        <f>AC89+AC180</f>
        <v>900.5</v>
      </c>
      <c r="AD12" s="522"/>
      <c r="AE12" s="526">
        <f>AE89+AE173</f>
        <v>2883.1</v>
      </c>
      <c r="AF12" s="527"/>
      <c r="AG12" s="528"/>
      <c r="AH12" s="529">
        <f>AH89+AH180</f>
        <v>2883.1</v>
      </c>
      <c r="AI12" s="529"/>
      <c r="AJ12" s="530">
        <f>AJ89+AJ205</f>
        <v>10274</v>
      </c>
      <c r="AK12" s="531"/>
      <c r="AL12" s="532"/>
      <c r="AM12" s="533">
        <f>AM182+AM180</f>
        <v>0</v>
      </c>
      <c r="AN12" s="533"/>
      <c r="AO12" s="534">
        <f>AO180</f>
        <v>743</v>
      </c>
      <c r="AP12" s="535"/>
      <c r="AQ12" s="536"/>
      <c r="AR12" s="507">
        <f>AR180</f>
        <v>0</v>
      </c>
      <c r="AS12" s="537"/>
      <c r="AT12" s="538">
        <f>AT180</f>
        <v>0</v>
      </c>
      <c r="AU12" s="1229"/>
      <c r="AV12" s="1230"/>
      <c r="AW12" s="539"/>
      <c r="AX12" s="539"/>
      <c r="AY12" s="540"/>
      <c r="AZ12" s="424"/>
      <c r="BA12" s="416"/>
      <c r="BB12" s="1191"/>
    </row>
    <row r="13" spans="1:54" s="198" customFormat="1" ht="15.6">
      <c r="A13" s="1184"/>
      <c r="B13" s="1185"/>
      <c r="C13" s="1186"/>
      <c r="D13" s="179" t="s">
        <v>286</v>
      </c>
      <c r="E13" s="200">
        <f>E90+E181+E198</f>
        <v>40805.56</v>
      </c>
      <c r="F13" s="200">
        <f>F90+F181+F198</f>
        <v>23450.79</v>
      </c>
      <c r="G13" s="975">
        <f>F13*100/E13</f>
        <v>57.469594829724187</v>
      </c>
      <c r="H13" s="1012">
        <f>H90+H181+H198</f>
        <v>746</v>
      </c>
      <c r="I13" s="1012">
        <f>I90+I198+I181</f>
        <v>746</v>
      </c>
      <c r="J13" s="514">
        <v>0</v>
      </c>
      <c r="K13" s="515">
        <f>K90+K181+K198</f>
        <v>2113.85</v>
      </c>
      <c r="L13" s="515">
        <f>L181+L90+L198</f>
        <v>2113.9</v>
      </c>
      <c r="M13" s="515">
        <v>0</v>
      </c>
      <c r="N13" s="516">
        <f>N181+N90+N198</f>
        <v>2425</v>
      </c>
      <c r="O13" s="680">
        <f>O90+O181+O198</f>
        <v>2425.0500000000002</v>
      </c>
      <c r="P13" s="1014">
        <f>O13*100/N13</f>
        <v>100.00206185567012</v>
      </c>
      <c r="Q13" s="542">
        <f>Q90+Q181+Q198</f>
        <v>3060.05</v>
      </c>
      <c r="R13" s="946">
        <f>R90+R181+R198</f>
        <v>3060.05</v>
      </c>
      <c r="S13" s="961">
        <f>R13*100/Q13</f>
        <v>100</v>
      </c>
      <c r="T13" s="543">
        <f>T90+T181+T198</f>
        <v>4292.7100000000009</v>
      </c>
      <c r="U13" s="544">
        <f>U90+U181+U198</f>
        <v>4292.7900000000009</v>
      </c>
      <c r="V13" s="1019">
        <f>U13*100/T13</f>
        <v>100.0018636246101</v>
      </c>
      <c r="W13" s="545">
        <f>W90+W181+W198</f>
        <v>4133.2999999999993</v>
      </c>
      <c r="X13" s="545">
        <f>X90+X181+X198</f>
        <v>4132.95</v>
      </c>
      <c r="Y13" s="1023">
        <f>X13*100/W13</f>
        <v>99.991532189775739</v>
      </c>
      <c r="Z13" s="546">
        <f>Z90+Z181+Z198</f>
        <v>3452.5</v>
      </c>
      <c r="AA13" s="547"/>
      <c r="AB13" s="548"/>
      <c r="AC13" s="546">
        <f>AC90+AC181+AC198</f>
        <v>3452.55</v>
      </c>
      <c r="AD13" s="546">
        <v>0</v>
      </c>
      <c r="AE13" s="550">
        <f>AE181+AE90+AE198</f>
        <v>3234.55</v>
      </c>
      <c r="AF13" s="551"/>
      <c r="AG13" s="552"/>
      <c r="AH13" s="553">
        <f>AH90+AH181+AH195</f>
        <v>3227.5</v>
      </c>
      <c r="AI13" s="553">
        <v>0</v>
      </c>
      <c r="AJ13" s="554">
        <f>AJ181+AJ90+AJ198</f>
        <v>7647.65</v>
      </c>
      <c r="AK13" s="555"/>
      <c r="AL13" s="556"/>
      <c r="AM13" s="557">
        <f>AM90+AM181+AM198</f>
        <v>0</v>
      </c>
      <c r="AN13" s="1030">
        <f>AM13*100/AJ13</f>
        <v>0</v>
      </c>
      <c r="AO13" s="558">
        <f>AO90+AO181+AO198</f>
        <v>4189.25</v>
      </c>
      <c r="AP13" s="559"/>
      <c r="AQ13" s="560"/>
      <c r="AR13" s="699">
        <f>AR90+AR181+AR198</f>
        <v>0</v>
      </c>
      <c r="AS13" s="561">
        <v>0</v>
      </c>
      <c r="AT13" s="562">
        <f>AT90+AT181+AT198</f>
        <v>2720.15</v>
      </c>
      <c r="AU13" s="563">
        <f>AU90+AU181+AU198</f>
        <v>0</v>
      </c>
      <c r="AV13" s="563"/>
      <c r="AW13" s="564"/>
      <c r="AX13" s="564">
        <v>0</v>
      </c>
      <c r="AY13" s="565">
        <f>AY90+AY181+AY198</f>
        <v>2790.5499999999997</v>
      </c>
      <c r="AZ13" s="566">
        <f>AZ90+AZ181</f>
        <v>0</v>
      </c>
      <c r="BA13" s="418"/>
      <c r="BB13" s="1191"/>
    </row>
    <row r="14" spans="1:54" s="198" customFormat="1" ht="84.75" customHeight="1">
      <c r="A14" s="1184"/>
      <c r="B14" s="1185"/>
      <c r="C14" s="1186"/>
      <c r="D14" s="199" t="s">
        <v>293</v>
      </c>
      <c r="E14" s="177"/>
      <c r="F14" s="177"/>
      <c r="G14" s="181"/>
      <c r="H14" s="567"/>
      <c r="I14" s="568"/>
      <c r="J14" s="568"/>
      <c r="K14" s="569"/>
      <c r="L14" s="569"/>
      <c r="M14" s="569"/>
      <c r="N14" s="570"/>
      <c r="O14" s="541"/>
      <c r="P14" s="541"/>
      <c r="Q14" s="542"/>
      <c r="R14" s="542"/>
      <c r="S14" s="542"/>
      <c r="T14" s="543"/>
      <c r="U14" s="544"/>
      <c r="V14" s="544"/>
      <c r="W14" s="545"/>
      <c r="X14" s="545"/>
      <c r="Y14" s="545"/>
      <c r="Z14" s="546"/>
      <c r="AA14" s="547"/>
      <c r="AB14" s="548"/>
      <c r="AC14" s="549"/>
      <c r="AD14" s="546"/>
      <c r="AE14" s="550"/>
      <c r="AF14" s="551"/>
      <c r="AG14" s="552"/>
      <c r="AH14" s="553"/>
      <c r="AI14" s="553"/>
      <c r="AJ14" s="554"/>
      <c r="AK14" s="555"/>
      <c r="AL14" s="556"/>
      <c r="AM14" s="557"/>
      <c r="AN14" s="557"/>
      <c r="AO14" s="558"/>
      <c r="AP14" s="559"/>
      <c r="AQ14" s="560"/>
      <c r="AR14" s="561"/>
      <c r="AS14" s="561"/>
      <c r="AT14" s="562"/>
      <c r="AU14" s="563"/>
      <c r="AV14" s="563"/>
      <c r="AW14" s="564"/>
      <c r="AX14" s="564"/>
      <c r="AY14" s="571"/>
      <c r="AZ14" s="566"/>
      <c r="BA14" s="418"/>
      <c r="BB14" s="1191"/>
    </row>
    <row r="15" spans="1:54" s="198" customFormat="1" ht="15.6">
      <c r="A15" s="1184"/>
      <c r="B15" s="1185"/>
      <c r="C15" s="1186"/>
      <c r="D15" s="179" t="s">
        <v>287</v>
      </c>
      <c r="E15" s="177">
        <f>E183</f>
        <v>0</v>
      </c>
      <c r="F15" s="888"/>
      <c r="G15" s="975"/>
      <c r="H15" s="567"/>
      <c r="I15" s="568"/>
      <c r="J15" s="568"/>
      <c r="K15" s="569"/>
      <c r="L15" s="569"/>
      <c r="M15" s="569"/>
      <c r="N15" s="570"/>
      <c r="O15" s="541"/>
      <c r="P15" s="541"/>
      <c r="Q15" s="542"/>
      <c r="R15" s="542"/>
      <c r="S15" s="542"/>
      <c r="T15" s="543"/>
      <c r="U15" s="544"/>
      <c r="V15" s="544"/>
      <c r="W15" s="545"/>
      <c r="X15" s="545"/>
      <c r="Y15" s="545"/>
      <c r="Z15" s="546"/>
      <c r="AA15" s="547"/>
      <c r="AB15" s="548"/>
      <c r="AC15" s="549"/>
      <c r="AD15" s="546"/>
      <c r="AE15" s="550"/>
      <c r="AF15" s="551"/>
      <c r="AG15" s="552"/>
      <c r="AH15" s="553"/>
      <c r="AI15" s="553"/>
      <c r="AJ15" s="554"/>
      <c r="AK15" s="555"/>
      <c r="AL15" s="556"/>
      <c r="AM15" s="557"/>
      <c r="AN15" s="557"/>
      <c r="AO15" s="558"/>
      <c r="AP15" s="559"/>
      <c r="AQ15" s="560"/>
      <c r="AR15" s="561"/>
      <c r="AS15" s="561"/>
      <c r="AT15" s="562"/>
      <c r="AU15" s="563"/>
      <c r="AV15" s="563"/>
      <c r="AW15" s="564"/>
      <c r="AX15" s="564"/>
      <c r="AY15" s="571"/>
      <c r="AZ15" s="566"/>
      <c r="BA15" s="418"/>
      <c r="BB15" s="1191"/>
    </row>
    <row r="16" spans="1:54" s="198" customFormat="1" ht="36.75" customHeight="1">
      <c r="A16" s="1187"/>
      <c r="B16" s="1188"/>
      <c r="C16" s="1189"/>
      <c r="D16" s="179" t="s">
        <v>43</v>
      </c>
      <c r="E16" s="180"/>
      <c r="F16" s="180"/>
      <c r="G16" s="182"/>
      <c r="H16" s="219"/>
      <c r="I16" s="220"/>
      <c r="J16" s="220"/>
      <c r="K16" s="244"/>
      <c r="L16" s="244"/>
      <c r="M16" s="244"/>
      <c r="N16" s="262"/>
      <c r="O16" s="263"/>
      <c r="P16" s="263"/>
      <c r="Q16" s="205"/>
      <c r="R16" s="205"/>
      <c r="S16" s="205"/>
      <c r="T16" s="290"/>
      <c r="U16" s="172"/>
      <c r="V16" s="172"/>
      <c r="W16" s="231"/>
      <c r="X16" s="231"/>
      <c r="Y16" s="231"/>
      <c r="Z16" s="320"/>
      <c r="AA16" s="321"/>
      <c r="AB16" s="322"/>
      <c r="AC16" s="323"/>
      <c r="AD16" s="320"/>
      <c r="AE16" s="349"/>
      <c r="AF16" s="350"/>
      <c r="AG16" s="351"/>
      <c r="AH16" s="352"/>
      <c r="AI16" s="352"/>
      <c r="AJ16" s="311"/>
      <c r="AK16" s="299"/>
      <c r="AL16" s="300"/>
      <c r="AM16" s="298"/>
      <c r="AN16" s="298"/>
      <c r="AO16" s="375"/>
      <c r="AP16" s="376"/>
      <c r="AQ16" s="377"/>
      <c r="AR16" s="276"/>
      <c r="AS16" s="276"/>
      <c r="AT16" s="392"/>
      <c r="AU16" s="393"/>
      <c r="AV16" s="393"/>
      <c r="AW16" s="394"/>
      <c r="AX16" s="394"/>
      <c r="AY16" s="414"/>
      <c r="AZ16" s="415"/>
      <c r="BA16" s="415"/>
      <c r="BB16" s="1192"/>
    </row>
    <row r="17" spans="1:55" ht="15.6">
      <c r="A17" s="1193" t="s">
        <v>36</v>
      </c>
      <c r="B17" s="1194"/>
      <c r="C17" s="1194"/>
      <c r="D17" s="1194"/>
      <c r="E17" s="1194"/>
      <c r="F17" s="1194"/>
      <c r="G17" s="1194"/>
      <c r="H17" s="1194"/>
      <c r="I17" s="1194"/>
      <c r="J17" s="1194"/>
      <c r="K17" s="1194"/>
      <c r="L17" s="1194"/>
      <c r="M17" s="1194"/>
      <c r="N17" s="1194"/>
      <c r="O17" s="1194"/>
      <c r="P17" s="1194"/>
      <c r="Q17" s="1194"/>
      <c r="R17" s="1194"/>
      <c r="S17" s="1194"/>
      <c r="T17" s="1194"/>
      <c r="U17" s="1194"/>
      <c r="V17" s="1194"/>
      <c r="W17" s="1194"/>
      <c r="X17" s="1194"/>
      <c r="Y17" s="1194"/>
      <c r="Z17" s="1194"/>
      <c r="AA17" s="1194"/>
      <c r="AB17" s="1194"/>
      <c r="AC17" s="1194"/>
      <c r="AD17" s="1194"/>
      <c r="AE17" s="1194"/>
      <c r="AF17" s="1194"/>
      <c r="AG17" s="1194"/>
      <c r="AH17" s="1194"/>
      <c r="AI17" s="1194"/>
      <c r="AJ17" s="1194"/>
      <c r="AK17" s="1194"/>
      <c r="AL17" s="1194"/>
      <c r="AM17" s="1194"/>
      <c r="AN17" s="1194"/>
      <c r="AO17" s="1194"/>
      <c r="AP17" s="1194"/>
      <c r="AQ17" s="1194"/>
      <c r="AR17" s="1194"/>
      <c r="AS17" s="1194"/>
      <c r="AT17" s="1194"/>
      <c r="AU17" s="1194"/>
      <c r="AV17" s="1194"/>
      <c r="AW17" s="1194"/>
      <c r="AX17" s="1194"/>
      <c r="AY17" s="1194"/>
      <c r="AZ17" s="1194"/>
      <c r="BA17" s="1194"/>
      <c r="BB17" s="1195"/>
    </row>
    <row r="18" spans="1:55" ht="18.75" customHeight="1">
      <c r="A18" s="1196" t="s">
        <v>292</v>
      </c>
      <c r="B18" s="1197"/>
      <c r="C18" s="1198"/>
      <c r="D18" s="135" t="s">
        <v>41</v>
      </c>
      <c r="E18" s="136">
        <v>0</v>
      </c>
      <c r="F18" s="136"/>
      <c r="G18" s="137"/>
      <c r="H18" s="227"/>
      <c r="I18" s="228"/>
      <c r="J18" s="229"/>
      <c r="K18" s="249"/>
      <c r="L18" s="250"/>
      <c r="M18" s="251"/>
      <c r="N18" s="268"/>
      <c r="O18" s="268"/>
      <c r="P18" s="269"/>
      <c r="Q18" s="210"/>
      <c r="R18" s="210"/>
      <c r="S18" s="211"/>
      <c r="T18" s="170"/>
      <c r="U18" s="170"/>
      <c r="V18" s="171"/>
      <c r="W18" s="236"/>
      <c r="X18" s="236"/>
      <c r="Y18" s="237"/>
      <c r="Z18" s="334"/>
      <c r="AA18" s="335"/>
      <c r="AB18" s="336"/>
      <c r="AC18" s="337"/>
      <c r="AD18" s="338"/>
      <c r="AE18" s="361"/>
      <c r="AF18" s="362"/>
      <c r="AG18" s="363"/>
      <c r="AH18" s="364"/>
      <c r="AI18" s="364"/>
      <c r="AJ18" s="310"/>
      <c r="AK18" s="307"/>
      <c r="AL18" s="308"/>
      <c r="AM18" s="309"/>
      <c r="AN18" s="309"/>
      <c r="AO18" s="384"/>
      <c r="AP18" s="385"/>
      <c r="AQ18" s="386"/>
      <c r="AR18" s="279"/>
      <c r="AS18" s="279"/>
      <c r="AT18" s="401"/>
      <c r="AU18" s="402"/>
      <c r="AV18" s="403"/>
      <c r="AW18" s="404"/>
      <c r="AX18" s="404"/>
      <c r="AY18" s="420"/>
      <c r="AZ18" s="421"/>
      <c r="BA18" s="421"/>
      <c r="BB18" s="1205"/>
    </row>
    <row r="19" spans="1:55" ht="31.2">
      <c r="A19" s="1199"/>
      <c r="B19" s="1200"/>
      <c r="C19" s="1201"/>
      <c r="D19" s="138" t="s">
        <v>37</v>
      </c>
      <c r="E19" s="139"/>
      <c r="F19" s="139"/>
      <c r="G19" s="132"/>
      <c r="H19" s="219"/>
      <c r="I19" s="220"/>
      <c r="J19" s="220"/>
      <c r="K19" s="244"/>
      <c r="L19" s="252"/>
      <c r="M19" s="244"/>
      <c r="N19" s="263"/>
      <c r="O19" s="263"/>
      <c r="P19" s="263"/>
      <c r="Q19" s="205"/>
      <c r="R19" s="205"/>
      <c r="S19" s="205"/>
      <c r="T19" s="172"/>
      <c r="U19" s="172"/>
      <c r="V19" s="172"/>
      <c r="W19" s="231"/>
      <c r="X19" s="231"/>
      <c r="Y19" s="231"/>
      <c r="Z19" s="320"/>
      <c r="AA19" s="321"/>
      <c r="AB19" s="322"/>
      <c r="AC19" s="323"/>
      <c r="AD19" s="320"/>
      <c r="AE19" s="349"/>
      <c r="AF19" s="350"/>
      <c r="AG19" s="351"/>
      <c r="AH19" s="352"/>
      <c r="AI19" s="352"/>
      <c r="AJ19" s="311"/>
      <c r="AK19" s="299"/>
      <c r="AL19" s="300"/>
      <c r="AM19" s="298"/>
      <c r="AN19" s="298"/>
      <c r="AO19" s="375"/>
      <c r="AP19" s="376"/>
      <c r="AQ19" s="377"/>
      <c r="AR19" s="276"/>
      <c r="AS19" s="276"/>
      <c r="AT19" s="392"/>
      <c r="AU19" s="393"/>
      <c r="AV19" s="393"/>
      <c r="AW19" s="394"/>
      <c r="AX19" s="394"/>
      <c r="AY19" s="422"/>
      <c r="AZ19" s="415"/>
      <c r="BA19" s="415"/>
      <c r="BB19" s="1206"/>
    </row>
    <row r="20" spans="1:55" ht="52.5" customHeight="1">
      <c r="A20" s="1199"/>
      <c r="B20" s="1200"/>
      <c r="C20" s="1201"/>
      <c r="D20" s="140" t="s">
        <v>2</v>
      </c>
      <c r="E20" s="134"/>
      <c r="F20" s="134"/>
      <c r="G20" s="133"/>
      <c r="H20" s="221"/>
      <c r="I20" s="222"/>
      <c r="J20" s="223"/>
      <c r="K20" s="245"/>
      <c r="L20" s="253"/>
      <c r="M20" s="246"/>
      <c r="N20" s="264"/>
      <c r="O20" s="264"/>
      <c r="P20" s="265"/>
      <c r="Q20" s="206"/>
      <c r="R20" s="206"/>
      <c r="S20" s="207"/>
      <c r="T20" s="173"/>
      <c r="U20" s="173"/>
      <c r="V20" s="174"/>
      <c r="W20" s="232"/>
      <c r="X20" s="232"/>
      <c r="Y20" s="233"/>
      <c r="Z20" s="324"/>
      <c r="AA20" s="325"/>
      <c r="AB20" s="326"/>
      <c r="AC20" s="327"/>
      <c r="AD20" s="328"/>
      <c r="AE20" s="353"/>
      <c r="AF20" s="354"/>
      <c r="AG20" s="355"/>
      <c r="AH20" s="356"/>
      <c r="AI20" s="356"/>
      <c r="AJ20" s="368"/>
      <c r="AK20" s="301"/>
      <c r="AL20" s="302"/>
      <c r="AM20" s="303"/>
      <c r="AN20" s="303"/>
      <c r="AO20" s="378"/>
      <c r="AP20" s="379"/>
      <c r="AQ20" s="380"/>
      <c r="AR20" s="277"/>
      <c r="AS20" s="277"/>
      <c r="AT20" s="395"/>
      <c r="AU20" s="1231"/>
      <c r="AV20" s="1232"/>
      <c r="AW20" s="396"/>
      <c r="AX20" s="396"/>
      <c r="AY20" s="423"/>
      <c r="AZ20" s="416"/>
      <c r="BA20" s="416"/>
      <c r="BB20" s="1206"/>
      <c r="BC20" s="937"/>
    </row>
    <row r="21" spans="1:55" ht="15.6">
      <c r="A21" s="1199"/>
      <c r="B21" s="1200"/>
      <c r="C21" s="1201"/>
      <c r="D21" s="141" t="s">
        <v>286</v>
      </c>
      <c r="E21" s="134"/>
      <c r="F21" s="134"/>
      <c r="G21" s="133"/>
      <c r="H21" s="224"/>
      <c r="I21" s="225"/>
      <c r="J21" s="226"/>
      <c r="K21" s="247"/>
      <c r="L21" s="254"/>
      <c r="M21" s="248"/>
      <c r="N21" s="267"/>
      <c r="O21" s="267"/>
      <c r="P21" s="266"/>
      <c r="Q21" s="208"/>
      <c r="R21" s="208"/>
      <c r="S21" s="209"/>
      <c r="T21" s="175"/>
      <c r="U21" s="175"/>
      <c r="V21" s="176"/>
      <c r="W21" s="234"/>
      <c r="X21" s="234"/>
      <c r="Y21" s="235"/>
      <c r="Z21" s="329"/>
      <c r="AA21" s="330"/>
      <c r="AB21" s="331"/>
      <c r="AC21" s="332"/>
      <c r="AD21" s="333"/>
      <c r="AE21" s="357"/>
      <c r="AF21" s="358"/>
      <c r="AG21" s="359"/>
      <c r="AH21" s="360"/>
      <c r="AI21" s="360"/>
      <c r="AJ21" s="369"/>
      <c r="AK21" s="304"/>
      <c r="AL21" s="305"/>
      <c r="AM21" s="306"/>
      <c r="AN21" s="306"/>
      <c r="AO21" s="381"/>
      <c r="AP21" s="382"/>
      <c r="AQ21" s="383"/>
      <c r="AR21" s="278"/>
      <c r="AS21" s="278"/>
      <c r="AT21" s="397"/>
      <c r="AU21" s="398"/>
      <c r="AV21" s="399"/>
      <c r="AW21" s="400"/>
      <c r="AX21" s="400"/>
      <c r="AY21" s="417"/>
      <c r="AZ21" s="418"/>
      <c r="BA21" s="418"/>
      <c r="BB21" s="1206"/>
    </row>
    <row r="22" spans="1:55" ht="84" customHeight="1">
      <c r="A22" s="1199"/>
      <c r="B22" s="1200"/>
      <c r="C22" s="1201"/>
      <c r="D22" s="163" t="s">
        <v>293</v>
      </c>
      <c r="E22" s="134"/>
      <c r="F22" s="134"/>
      <c r="G22" s="133"/>
      <c r="H22" s="224"/>
      <c r="I22" s="225"/>
      <c r="J22" s="226"/>
      <c r="K22" s="247"/>
      <c r="L22" s="254"/>
      <c r="M22" s="248"/>
      <c r="N22" s="267"/>
      <c r="O22" s="267"/>
      <c r="P22" s="266"/>
      <c r="Q22" s="208"/>
      <c r="R22" s="208"/>
      <c r="S22" s="209"/>
      <c r="T22" s="175"/>
      <c r="U22" s="175"/>
      <c r="V22" s="176"/>
      <c r="W22" s="234"/>
      <c r="X22" s="234"/>
      <c r="Y22" s="235"/>
      <c r="Z22" s="329"/>
      <c r="AA22" s="330"/>
      <c r="AB22" s="331"/>
      <c r="AC22" s="332"/>
      <c r="AD22" s="333"/>
      <c r="AE22" s="357"/>
      <c r="AF22" s="358"/>
      <c r="AG22" s="359"/>
      <c r="AH22" s="360"/>
      <c r="AI22" s="360"/>
      <c r="AJ22" s="369"/>
      <c r="AK22" s="304"/>
      <c r="AL22" s="305"/>
      <c r="AM22" s="306"/>
      <c r="AN22" s="306"/>
      <c r="AO22" s="381"/>
      <c r="AP22" s="382"/>
      <c r="AQ22" s="383"/>
      <c r="AR22" s="278"/>
      <c r="AS22" s="278"/>
      <c r="AT22" s="397"/>
      <c r="AU22" s="398"/>
      <c r="AV22" s="399"/>
      <c r="AW22" s="400"/>
      <c r="AX22" s="400"/>
      <c r="AY22" s="419"/>
      <c r="AZ22" s="418"/>
      <c r="BA22" s="418"/>
      <c r="BB22" s="1206"/>
    </row>
    <row r="23" spans="1:55" ht="15.6">
      <c r="A23" s="1199"/>
      <c r="B23" s="1200"/>
      <c r="C23" s="1201"/>
      <c r="D23" s="141" t="s">
        <v>287</v>
      </c>
      <c r="E23" s="134"/>
      <c r="F23" s="134"/>
      <c r="G23" s="133"/>
      <c r="H23" s="224"/>
      <c r="I23" s="225"/>
      <c r="J23" s="226"/>
      <c r="K23" s="247"/>
      <c r="L23" s="254"/>
      <c r="M23" s="248"/>
      <c r="N23" s="267"/>
      <c r="O23" s="267"/>
      <c r="P23" s="266"/>
      <c r="Q23" s="208"/>
      <c r="R23" s="208"/>
      <c r="S23" s="209"/>
      <c r="T23" s="175"/>
      <c r="U23" s="175"/>
      <c r="V23" s="176"/>
      <c r="W23" s="234"/>
      <c r="X23" s="234"/>
      <c r="Y23" s="235"/>
      <c r="Z23" s="329"/>
      <c r="AA23" s="330"/>
      <c r="AB23" s="331"/>
      <c r="AC23" s="332"/>
      <c r="AD23" s="333"/>
      <c r="AE23" s="357"/>
      <c r="AF23" s="358"/>
      <c r="AG23" s="359"/>
      <c r="AH23" s="360"/>
      <c r="AI23" s="360"/>
      <c r="AJ23" s="369"/>
      <c r="AK23" s="304"/>
      <c r="AL23" s="305"/>
      <c r="AM23" s="306"/>
      <c r="AN23" s="306"/>
      <c r="AO23" s="381"/>
      <c r="AP23" s="382"/>
      <c r="AQ23" s="383"/>
      <c r="AR23" s="278"/>
      <c r="AS23" s="278"/>
      <c r="AT23" s="397"/>
      <c r="AU23" s="398"/>
      <c r="AV23" s="399"/>
      <c r="AW23" s="400"/>
      <c r="AX23" s="400"/>
      <c r="AY23" s="419"/>
      <c r="AZ23" s="418"/>
      <c r="BA23" s="418"/>
      <c r="BB23" s="1206"/>
    </row>
    <row r="24" spans="1:55" ht="31.2">
      <c r="A24" s="1202"/>
      <c r="B24" s="1203"/>
      <c r="C24" s="1204"/>
      <c r="D24" s="138" t="s">
        <v>43</v>
      </c>
      <c r="E24" s="704"/>
      <c r="F24" s="704"/>
      <c r="G24" s="705"/>
      <c r="H24" s="483"/>
      <c r="I24" s="484"/>
      <c r="J24" s="484"/>
      <c r="K24" s="485"/>
      <c r="L24" s="706"/>
      <c r="M24" s="485"/>
      <c r="N24" s="487"/>
      <c r="O24" s="487"/>
      <c r="P24" s="487"/>
      <c r="Q24" s="488"/>
      <c r="R24" s="488"/>
      <c r="S24" s="488"/>
      <c r="T24" s="490"/>
      <c r="U24" s="490"/>
      <c r="V24" s="490"/>
      <c r="W24" s="491"/>
      <c r="X24" s="491"/>
      <c r="Y24" s="491"/>
      <c r="Z24" s="492"/>
      <c r="AA24" s="493"/>
      <c r="AB24" s="494"/>
      <c r="AC24" s="495"/>
      <c r="AD24" s="492"/>
      <c r="AE24" s="496"/>
      <c r="AF24" s="497"/>
      <c r="AG24" s="498"/>
      <c r="AH24" s="499"/>
      <c r="AI24" s="499"/>
      <c r="AJ24" s="500"/>
      <c r="AK24" s="501"/>
      <c r="AL24" s="502"/>
      <c r="AM24" s="503"/>
      <c r="AN24" s="503"/>
      <c r="AO24" s="504"/>
      <c r="AP24" s="505"/>
      <c r="AQ24" s="506"/>
      <c r="AR24" s="507"/>
      <c r="AS24" s="507"/>
      <c r="AT24" s="508"/>
      <c r="AU24" s="509"/>
      <c r="AV24" s="509"/>
      <c r="AW24" s="510"/>
      <c r="AX24" s="510"/>
      <c r="AY24" s="511"/>
      <c r="AZ24" s="512"/>
      <c r="BA24" s="512"/>
      <c r="BB24" s="1206"/>
    </row>
    <row r="25" spans="1:55" ht="17.25" customHeight="1">
      <c r="A25" s="1196" t="s">
        <v>339</v>
      </c>
      <c r="B25" s="1197"/>
      <c r="C25" s="1198"/>
      <c r="D25" s="135" t="s">
        <v>41</v>
      </c>
      <c r="E25" s="1063">
        <f>E10</f>
        <v>63277.36</v>
      </c>
      <c r="F25" s="943">
        <f>F28+F30+F27</f>
        <v>34905.589999999997</v>
      </c>
      <c r="G25" s="675">
        <f>G10</f>
        <v>55.162841812616698</v>
      </c>
      <c r="H25" s="676">
        <f t="shared" ref="H25:O25" si="1">H28</f>
        <v>746</v>
      </c>
      <c r="I25" s="677">
        <f t="shared" si="1"/>
        <v>746</v>
      </c>
      <c r="J25" s="677">
        <f t="shared" si="1"/>
        <v>100</v>
      </c>
      <c r="K25" s="678">
        <f t="shared" si="1"/>
        <v>2113.85</v>
      </c>
      <c r="L25" s="679">
        <f t="shared" si="1"/>
        <v>2113.9</v>
      </c>
      <c r="M25" s="678">
        <f t="shared" si="1"/>
        <v>100.00236535231923</v>
      </c>
      <c r="N25" s="680">
        <f t="shared" si="1"/>
        <v>2425</v>
      </c>
      <c r="O25" s="680">
        <f t="shared" si="1"/>
        <v>2425.0500000000002</v>
      </c>
      <c r="P25" s="680">
        <f t="shared" ref="P25:V25" si="2">P28</f>
        <v>100.00206185567012</v>
      </c>
      <c r="Q25" s="681">
        <f t="shared" si="2"/>
        <v>3060.05</v>
      </c>
      <c r="R25" s="681">
        <f t="shared" si="2"/>
        <v>3060.05</v>
      </c>
      <c r="S25" s="681">
        <f t="shared" si="2"/>
        <v>100</v>
      </c>
      <c r="T25" s="682">
        <f t="shared" si="2"/>
        <v>4292.7100000000009</v>
      </c>
      <c r="U25" s="682">
        <f t="shared" si="2"/>
        <v>4292.7900000000009</v>
      </c>
      <c r="V25" s="921">
        <f t="shared" si="2"/>
        <v>100.0018636246101</v>
      </c>
      <c r="W25" s="683">
        <f>W27+W28</f>
        <v>11804.5</v>
      </c>
      <c r="X25" s="683">
        <f>X27+X28</f>
        <v>11804.15</v>
      </c>
      <c r="Y25" s="948">
        <f>Y28</f>
        <v>99.991532189775739</v>
      </c>
      <c r="Z25" s="684">
        <f>Z27+Z28</f>
        <v>4353</v>
      </c>
      <c r="AA25" s="685"/>
      <c r="AB25" s="686"/>
      <c r="AC25" s="687">
        <f>AC27+AC28</f>
        <v>4353.05</v>
      </c>
      <c r="AD25" s="684">
        <v>100</v>
      </c>
      <c r="AE25" s="688">
        <f>AE28</f>
        <v>3234.55</v>
      </c>
      <c r="AF25" s="689"/>
      <c r="AG25" s="690"/>
      <c r="AH25" s="691">
        <f>AH28</f>
        <v>3227.5</v>
      </c>
      <c r="AI25" s="691">
        <v>100</v>
      </c>
      <c r="AJ25" s="692">
        <f>AJ28</f>
        <v>7647.65</v>
      </c>
      <c r="AK25" s="693"/>
      <c r="AL25" s="694"/>
      <c r="AM25" s="695">
        <f>AM28+AM27</f>
        <v>0</v>
      </c>
      <c r="AN25" s="983">
        <f>AN28</f>
        <v>0</v>
      </c>
      <c r="AO25" s="696">
        <f>AO28</f>
        <v>4189.25</v>
      </c>
      <c r="AP25" s="697"/>
      <c r="AQ25" s="698"/>
      <c r="AR25" s="699">
        <f>AR28</f>
        <v>0</v>
      </c>
      <c r="AS25" s="699">
        <v>100</v>
      </c>
      <c r="AT25" s="700">
        <f>AT28</f>
        <v>2720.15</v>
      </c>
      <c r="AU25" s="701">
        <f>AU28</f>
        <v>0</v>
      </c>
      <c r="AV25" s="701"/>
      <c r="AW25" s="702"/>
      <c r="AX25" s="702"/>
      <c r="AY25" s="711">
        <f>AY28</f>
        <v>2790.5499999999997</v>
      </c>
      <c r="AZ25" s="703">
        <f>AZ28</f>
        <v>0</v>
      </c>
      <c r="BA25" s="703"/>
      <c r="BB25" s="1207"/>
    </row>
    <row r="26" spans="1:55" ht="31.2">
      <c r="A26" s="1199"/>
      <c r="B26" s="1200"/>
      <c r="C26" s="1201"/>
      <c r="D26" s="138" t="s">
        <v>37</v>
      </c>
      <c r="E26" s="712"/>
      <c r="F26" s="712"/>
      <c r="G26" s="705"/>
      <c r="H26" s="483"/>
      <c r="I26" s="484"/>
      <c r="J26" s="484"/>
      <c r="K26" s="485"/>
      <c r="L26" s="706"/>
      <c r="M26" s="485"/>
      <c r="N26" s="487"/>
      <c r="O26" s="487"/>
      <c r="P26" s="487"/>
      <c r="Q26" s="488"/>
      <c r="R26" s="488"/>
      <c r="S26" s="488"/>
      <c r="T26" s="490"/>
      <c r="U26" s="490"/>
      <c r="V26" s="490"/>
      <c r="W26" s="491"/>
      <c r="X26" s="491"/>
      <c r="Y26" s="491"/>
      <c r="Z26" s="492"/>
      <c r="AA26" s="493"/>
      <c r="AB26" s="494"/>
      <c r="AC26" s="495"/>
      <c r="AD26" s="492"/>
      <c r="AE26" s="496"/>
      <c r="AF26" s="497"/>
      <c r="AG26" s="498"/>
      <c r="AH26" s="499"/>
      <c r="AI26" s="499"/>
      <c r="AJ26" s="500"/>
      <c r="AK26" s="501"/>
      <c r="AL26" s="502"/>
      <c r="AM26" s="503"/>
      <c r="AN26" s="503"/>
      <c r="AO26" s="504"/>
      <c r="AP26" s="505"/>
      <c r="AQ26" s="506"/>
      <c r="AR26" s="507"/>
      <c r="AS26" s="507"/>
      <c r="AT26" s="508"/>
      <c r="AU26" s="509"/>
      <c r="AV26" s="509"/>
      <c r="AW26" s="510"/>
      <c r="AX26" s="510"/>
      <c r="AY26" s="511"/>
      <c r="AZ26" s="512"/>
      <c r="BA26" s="512"/>
      <c r="BB26" s="1207"/>
    </row>
    <row r="27" spans="1:55" ht="57.75" customHeight="1">
      <c r="A27" s="1199"/>
      <c r="B27" s="1200"/>
      <c r="C27" s="1201"/>
      <c r="D27" s="140" t="s">
        <v>2</v>
      </c>
      <c r="E27" s="938">
        <f>E12</f>
        <v>22471.800000000003</v>
      </c>
      <c r="F27" s="938">
        <f>F12</f>
        <v>11454.8</v>
      </c>
      <c r="G27" s="708"/>
      <c r="H27" s="513"/>
      <c r="I27" s="514"/>
      <c r="J27" s="514"/>
      <c r="K27" s="515"/>
      <c r="L27" s="709"/>
      <c r="M27" s="515"/>
      <c r="N27" s="517"/>
      <c r="O27" s="517"/>
      <c r="P27" s="517"/>
      <c r="Q27" s="518"/>
      <c r="R27" s="518"/>
      <c r="S27" s="518"/>
      <c r="T27" s="520"/>
      <c r="U27" s="520"/>
      <c r="V27" s="520"/>
      <c r="W27" s="521">
        <f>W12</f>
        <v>7671.2</v>
      </c>
      <c r="X27" s="521">
        <f>X12</f>
        <v>7671.2</v>
      </c>
      <c r="Y27" s="521"/>
      <c r="Z27" s="522">
        <f>Z89+Z180</f>
        <v>900.5</v>
      </c>
      <c r="AA27" s="523"/>
      <c r="AB27" s="524"/>
      <c r="AC27" s="525">
        <f>AC89+AC180</f>
        <v>900.5</v>
      </c>
      <c r="AD27" s="522"/>
      <c r="AE27" s="526">
        <f>AE180+AE89</f>
        <v>2883.1</v>
      </c>
      <c r="AF27" s="527"/>
      <c r="AG27" s="528"/>
      <c r="AH27" s="529">
        <f>AH89+AH180</f>
        <v>2883.1</v>
      </c>
      <c r="AI27" s="529"/>
      <c r="AJ27" s="530">
        <f>AJ89</f>
        <v>9561.1</v>
      </c>
      <c r="AK27" s="531"/>
      <c r="AL27" s="532"/>
      <c r="AM27" s="533"/>
      <c r="AN27" s="533"/>
      <c r="AO27" s="534"/>
      <c r="AP27" s="535"/>
      <c r="AQ27" s="536"/>
      <c r="AR27" s="537"/>
      <c r="AS27" s="537"/>
      <c r="AT27" s="538"/>
      <c r="AU27" s="1229"/>
      <c r="AV27" s="1230"/>
      <c r="AW27" s="539"/>
      <c r="AX27" s="539"/>
      <c r="AY27" s="540"/>
      <c r="AZ27" s="424"/>
      <c r="BA27" s="424"/>
      <c r="BB27" s="1207"/>
    </row>
    <row r="28" spans="1:55" ht="15.6">
      <c r="A28" s="1199"/>
      <c r="B28" s="1200"/>
      <c r="C28" s="1201"/>
      <c r="D28" s="141" t="s">
        <v>286</v>
      </c>
      <c r="E28" s="938">
        <f>E13</f>
        <v>40805.56</v>
      </c>
      <c r="F28" s="938">
        <f>F13</f>
        <v>23450.79</v>
      </c>
      <c r="G28" s="708">
        <f>F28*100/E28</f>
        <v>57.469594829724187</v>
      </c>
      <c r="H28" s="567">
        <f>H90+H181+H198</f>
        <v>746</v>
      </c>
      <c r="I28" s="568">
        <f>I90+I181+I198</f>
        <v>746</v>
      </c>
      <c r="J28" s="568">
        <f>I28*100/H28</f>
        <v>100</v>
      </c>
      <c r="K28" s="569">
        <f>K90+K181+K198</f>
        <v>2113.85</v>
      </c>
      <c r="L28" s="710">
        <f>L90+L181+L191</f>
        <v>2113.9</v>
      </c>
      <c r="M28" s="569">
        <f>L28*100/K28</f>
        <v>100.00236535231923</v>
      </c>
      <c r="N28" s="541">
        <f>N90+N181+N198</f>
        <v>2425</v>
      </c>
      <c r="O28" s="541">
        <f>O90+O181+O198</f>
        <v>2425.0500000000002</v>
      </c>
      <c r="P28" s="1014">
        <f>O28*100/N28</f>
        <v>100.00206185567012</v>
      </c>
      <c r="Q28" s="542">
        <f>Q90+Q181+Q198</f>
        <v>3060.05</v>
      </c>
      <c r="R28" s="542">
        <f>R13</f>
        <v>3060.05</v>
      </c>
      <c r="S28" s="542">
        <f>R28*100/Q28</f>
        <v>100</v>
      </c>
      <c r="T28" s="544">
        <f>T90+T181+T198</f>
        <v>4292.7100000000009</v>
      </c>
      <c r="U28" s="544">
        <f>U90+U181+U191</f>
        <v>4292.7900000000009</v>
      </c>
      <c r="V28" s="1019">
        <f>U28*100/T28</f>
        <v>100.0018636246101</v>
      </c>
      <c r="W28" s="545">
        <f>W90+W181+W198</f>
        <v>4133.2999999999993</v>
      </c>
      <c r="X28" s="545">
        <f>X90+X181+X198</f>
        <v>4132.95</v>
      </c>
      <c r="Y28" s="1023">
        <f>X28*100/W28</f>
        <v>99.991532189775739</v>
      </c>
      <c r="Z28" s="546">
        <f>Z90+Z181+Z198</f>
        <v>3452.5</v>
      </c>
      <c r="AA28" s="547"/>
      <c r="AB28" s="548"/>
      <c r="AC28" s="549">
        <f>AC90+AC181+AC198</f>
        <v>3452.55</v>
      </c>
      <c r="AD28" s="546">
        <v>100</v>
      </c>
      <c r="AE28" s="550">
        <f>AE90+AE181+AE198</f>
        <v>3234.55</v>
      </c>
      <c r="AF28" s="551"/>
      <c r="AG28" s="552"/>
      <c r="AH28" s="553">
        <f>AH90+AH181+AH198</f>
        <v>3227.5</v>
      </c>
      <c r="AI28" s="553">
        <v>100</v>
      </c>
      <c r="AJ28" s="554">
        <f>AJ90+AJ181+AJ198</f>
        <v>7647.65</v>
      </c>
      <c r="AK28" s="555"/>
      <c r="AL28" s="556"/>
      <c r="AM28" s="557">
        <f>AM13</f>
        <v>0</v>
      </c>
      <c r="AN28" s="1030">
        <f>AM28*100/AJ28</f>
        <v>0</v>
      </c>
      <c r="AO28" s="558">
        <f>AO90+AO181+AO198</f>
        <v>4189.25</v>
      </c>
      <c r="AP28" s="559"/>
      <c r="AQ28" s="560"/>
      <c r="AR28" s="561">
        <f>AR90+AR181+AR198</f>
        <v>0</v>
      </c>
      <c r="AS28" s="561">
        <v>100</v>
      </c>
      <c r="AT28" s="562">
        <f>AT90+AT181+AT198</f>
        <v>2720.15</v>
      </c>
      <c r="AU28" s="1229">
        <f>AU90+AU181</f>
        <v>0</v>
      </c>
      <c r="AV28" s="1230"/>
      <c r="AW28" s="564"/>
      <c r="AX28" s="564"/>
      <c r="AY28" s="713">
        <f>AY90+AY181+AY198</f>
        <v>2790.5499999999997</v>
      </c>
      <c r="AZ28" s="566">
        <f>AZ90+AZ181</f>
        <v>0</v>
      </c>
      <c r="BA28" s="566"/>
      <c r="BB28" s="1207"/>
    </row>
    <row r="29" spans="1:55" ht="84" customHeight="1">
      <c r="A29" s="1199"/>
      <c r="B29" s="1200"/>
      <c r="C29" s="1201"/>
      <c r="D29" s="163" t="s">
        <v>293</v>
      </c>
      <c r="E29" s="707"/>
      <c r="F29" s="707"/>
      <c r="G29" s="708"/>
      <c r="H29" s="567"/>
      <c r="I29" s="568"/>
      <c r="J29" s="568"/>
      <c r="K29" s="569"/>
      <c r="L29" s="710"/>
      <c r="M29" s="569"/>
      <c r="N29" s="541"/>
      <c r="O29" s="541"/>
      <c r="P29" s="541"/>
      <c r="Q29" s="542"/>
      <c r="R29" s="542"/>
      <c r="S29" s="542"/>
      <c r="T29" s="544"/>
      <c r="U29" s="544"/>
      <c r="V29" s="544"/>
      <c r="W29" s="545"/>
      <c r="X29" s="545"/>
      <c r="Y29" s="545"/>
      <c r="Z29" s="546"/>
      <c r="AA29" s="547"/>
      <c r="AB29" s="548"/>
      <c r="AC29" s="549"/>
      <c r="AD29" s="546"/>
      <c r="AE29" s="550"/>
      <c r="AF29" s="551"/>
      <c r="AG29" s="552"/>
      <c r="AH29" s="553"/>
      <c r="AI29" s="553"/>
      <c r="AJ29" s="554"/>
      <c r="AK29" s="555"/>
      <c r="AL29" s="556"/>
      <c r="AM29" s="557"/>
      <c r="AN29" s="557"/>
      <c r="AO29" s="558"/>
      <c r="AP29" s="559"/>
      <c r="AQ29" s="560"/>
      <c r="AR29" s="561"/>
      <c r="AS29" s="561"/>
      <c r="AT29" s="562"/>
      <c r="AU29" s="563"/>
      <c r="AV29" s="563"/>
      <c r="AW29" s="564"/>
      <c r="AX29" s="564"/>
      <c r="AY29" s="713"/>
      <c r="AZ29" s="566"/>
      <c r="BA29" s="566"/>
      <c r="BB29" s="1207"/>
    </row>
    <row r="30" spans="1:55" ht="15.6">
      <c r="A30" s="1199"/>
      <c r="B30" s="1200"/>
      <c r="C30" s="1201"/>
      <c r="D30" s="141" t="s">
        <v>287</v>
      </c>
      <c r="E30" s="707"/>
      <c r="F30" s="707"/>
      <c r="G30" s="708"/>
      <c r="H30" s="567"/>
      <c r="I30" s="568"/>
      <c r="J30" s="568"/>
      <c r="K30" s="569"/>
      <c r="L30" s="710"/>
      <c r="M30" s="569"/>
      <c r="N30" s="541"/>
      <c r="O30" s="541"/>
      <c r="P30" s="541"/>
      <c r="Q30" s="542"/>
      <c r="R30" s="542"/>
      <c r="S30" s="542"/>
      <c r="T30" s="544"/>
      <c r="U30" s="544"/>
      <c r="V30" s="544"/>
      <c r="W30" s="545"/>
      <c r="X30" s="545"/>
      <c r="Y30" s="545"/>
      <c r="Z30" s="546"/>
      <c r="AA30" s="547"/>
      <c r="AB30" s="548"/>
      <c r="AC30" s="549"/>
      <c r="AD30" s="546"/>
      <c r="AE30" s="550"/>
      <c r="AF30" s="551"/>
      <c r="AG30" s="552"/>
      <c r="AH30" s="553"/>
      <c r="AI30" s="553"/>
      <c r="AJ30" s="554"/>
      <c r="AK30" s="555"/>
      <c r="AL30" s="556"/>
      <c r="AM30" s="557"/>
      <c r="AN30" s="557"/>
      <c r="AO30" s="558"/>
      <c r="AP30" s="559"/>
      <c r="AQ30" s="560"/>
      <c r="AR30" s="561"/>
      <c r="AS30" s="561"/>
      <c r="AT30" s="562"/>
      <c r="AU30" s="563"/>
      <c r="AV30" s="563"/>
      <c r="AW30" s="564"/>
      <c r="AX30" s="564"/>
      <c r="AY30" s="565"/>
      <c r="AZ30" s="566"/>
      <c r="BA30" s="566"/>
      <c r="BB30" s="1207"/>
    </row>
    <row r="31" spans="1:55" ht="112.5" customHeight="1">
      <c r="A31" s="1202"/>
      <c r="B31" s="1203"/>
      <c r="C31" s="1204"/>
      <c r="D31" s="138" t="s">
        <v>43</v>
      </c>
      <c r="E31" s="714"/>
      <c r="F31" s="714"/>
      <c r="G31" s="705"/>
      <c r="H31" s="483"/>
      <c r="I31" s="484"/>
      <c r="J31" s="484"/>
      <c r="K31" s="485"/>
      <c r="L31" s="706"/>
      <c r="M31" s="485"/>
      <c r="N31" s="487"/>
      <c r="O31" s="487"/>
      <c r="P31" s="487"/>
      <c r="Q31" s="488"/>
      <c r="R31" s="488"/>
      <c r="S31" s="488"/>
      <c r="T31" s="490"/>
      <c r="U31" s="490"/>
      <c r="V31" s="490"/>
      <c r="W31" s="491"/>
      <c r="X31" s="491"/>
      <c r="Y31" s="491"/>
      <c r="Z31" s="492"/>
      <c r="AA31" s="493"/>
      <c r="AB31" s="494"/>
      <c r="AC31" s="495"/>
      <c r="AD31" s="492"/>
      <c r="AE31" s="496"/>
      <c r="AF31" s="497"/>
      <c r="AG31" s="498"/>
      <c r="AH31" s="499"/>
      <c r="AI31" s="499"/>
      <c r="AJ31" s="500"/>
      <c r="AK31" s="501"/>
      <c r="AL31" s="502"/>
      <c r="AM31" s="503"/>
      <c r="AN31" s="503"/>
      <c r="AO31" s="504"/>
      <c r="AP31" s="505"/>
      <c r="AQ31" s="506"/>
      <c r="AR31" s="507"/>
      <c r="AS31" s="507"/>
      <c r="AT31" s="508"/>
      <c r="AU31" s="509"/>
      <c r="AV31" s="509"/>
      <c r="AW31" s="510"/>
      <c r="AX31" s="510"/>
      <c r="AY31" s="511"/>
      <c r="AZ31" s="512"/>
      <c r="BA31" s="512"/>
      <c r="BB31" s="1208"/>
    </row>
    <row r="32" spans="1:55" s="112" customFormat="1" ht="20.25" customHeight="1">
      <c r="A32" s="1126" t="s">
        <v>344</v>
      </c>
      <c r="B32" s="1127"/>
      <c r="C32" s="1127"/>
      <c r="D32" s="1127"/>
      <c r="E32" s="1128"/>
      <c r="F32" s="1128"/>
      <c r="G32" s="1128"/>
      <c r="H32" s="1128"/>
      <c r="I32" s="1128"/>
      <c r="J32" s="1128"/>
      <c r="K32" s="1128"/>
      <c r="L32" s="1128"/>
      <c r="M32" s="1128"/>
      <c r="N32" s="1128"/>
      <c r="O32" s="1128"/>
      <c r="P32" s="1128"/>
      <c r="Q32" s="1128"/>
      <c r="R32" s="1128"/>
      <c r="S32" s="1128"/>
      <c r="T32" s="1128"/>
      <c r="U32" s="1128"/>
      <c r="V32" s="1128"/>
      <c r="W32" s="1128"/>
      <c r="X32" s="1128"/>
      <c r="Y32" s="1128"/>
      <c r="Z32" s="1128"/>
      <c r="AA32" s="1128"/>
      <c r="AB32" s="1128"/>
      <c r="AC32" s="1128"/>
      <c r="AD32" s="1128"/>
      <c r="AE32" s="1128"/>
      <c r="AF32" s="1128"/>
      <c r="AG32" s="1128"/>
      <c r="AH32" s="1128"/>
      <c r="AI32" s="1128"/>
      <c r="AJ32" s="1128"/>
      <c r="AK32" s="1128"/>
      <c r="AL32" s="1128"/>
      <c r="AM32" s="1128"/>
      <c r="AN32" s="1128"/>
      <c r="AO32" s="1128"/>
      <c r="AP32" s="1128"/>
      <c r="AQ32" s="1128"/>
      <c r="AR32" s="1128"/>
      <c r="AS32" s="1128"/>
      <c r="AT32" s="1128"/>
      <c r="AU32" s="1128"/>
      <c r="AV32" s="1128"/>
      <c r="AW32" s="1128"/>
      <c r="AX32" s="1128"/>
      <c r="AY32" s="1128"/>
      <c r="AZ32" s="1128"/>
      <c r="BA32" s="1128"/>
      <c r="BB32" s="1129"/>
    </row>
    <row r="33" spans="1:54" s="112" customFormat="1" ht="20.25" customHeight="1">
      <c r="A33" s="1130" t="s">
        <v>333</v>
      </c>
      <c r="B33" s="1131"/>
      <c r="C33" s="1131"/>
      <c r="D33" s="1131"/>
      <c r="E33" s="1131"/>
      <c r="F33" s="1131"/>
      <c r="G33" s="1131"/>
      <c r="H33" s="1131"/>
      <c r="I33" s="1131"/>
      <c r="J33" s="1131"/>
      <c r="K33" s="1131"/>
      <c r="L33" s="1131"/>
      <c r="M33" s="1131"/>
      <c r="N33" s="1131"/>
      <c r="O33" s="1131"/>
      <c r="P33" s="1131"/>
      <c r="Q33" s="1131"/>
      <c r="R33" s="1131"/>
      <c r="S33" s="1131"/>
      <c r="T33" s="1131"/>
      <c r="U33" s="1131"/>
      <c r="V33" s="1131"/>
      <c r="W33" s="1131"/>
      <c r="X33" s="1131"/>
      <c r="Y33" s="1131"/>
      <c r="Z33" s="1131"/>
      <c r="AA33" s="1131"/>
      <c r="AB33" s="1131"/>
      <c r="AC33" s="1131"/>
      <c r="AD33" s="1131"/>
      <c r="AE33" s="1131"/>
      <c r="AF33" s="1131"/>
      <c r="AG33" s="1131"/>
      <c r="AH33" s="1131"/>
      <c r="AI33" s="1131"/>
      <c r="AJ33" s="1131"/>
      <c r="AK33" s="1131"/>
      <c r="AL33" s="1131"/>
      <c r="AM33" s="1131"/>
      <c r="AN33" s="1131"/>
      <c r="AO33" s="1131"/>
      <c r="AP33" s="1131"/>
      <c r="AQ33" s="1131"/>
      <c r="AR33" s="1131"/>
      <c r="AS33" s="1131"/>
      <c r="AT33" s="1131"/>
      <c r="AU33" s="1131"/>
      <c r="AV33" s="1131"/>
      <c r="AW33" s="1131"/>
      <c r="AX33" s="1131"/>
      <c r="AY33" s="1131"/>
      <c r="AZ33" s="1131"/>
      <c r="BA33" s="1131"/>
      <c r="BB33" s="1132"/>
    </row>
    <row r="34" spans="1:54" s="112" customFormat="1" ht="22.8">
      <c r="A34" s="1133" t="s">
        <v>295</v>
      </c>
      <c r="B34" s="1134"/>
      <c r="C34" s="1134"/>
      <c r="D34" s="1134"/>
      <c r="E34" s="1134"/>
      <c r="F34" s="1134"/>
      <c r="G34" s="1134"/>
      <c r="H34" s="1134"/>
      <c r="I34" s="1134"/>
      <c r="J34" s="1134"/>
      <c r="K34" s="1134"/>
      <c r="L34" s="1134"/>
      <c r="M34" s="1134"/>
      <c r="N34" s="1134"/>
      <c r="O34" s="1134"/>
      <c r="P34" s="1134"/>
      <c r="Q34" s="1134"/>
      <c r="R34" s="1134"/>
      <c r="S34" s="1134"/>
      <c r="T34" s="1134"/>
      <c r="U34" s="1134"/>
      <c r="V34" s="1134"/>
      <c r="W34" s="1134"/>
      <c r="X34" s="1134"/>
      <c r="Y34" s="1134"/>
      <c r="Z34" s="1134"/>
      <c r="AA34" s="1134"/>
      <c r="AB34" s="1134"/>
      <c r="AC34" s="1134"/>
      <c r="AD34" s="1134"/>
      <c r="AE34" s="1134"/>
      <c r="AF34" s="1134"/>
      <c r="AG34" s="1134"/>
      <c r="AH34" s="1134"/>
      <c r="AI34" s="1134"/>
      <c r="AJ34" s="1134"/>
      <c r="AK34" s="1134"/>
      <c r="AL34" s="1134"/>
      <c r="AM34" s="1134"/>
      <c r="AN34" s="1134"/>
      <c r="AO34" s="1134"/>
      <c r="AP34" s="1134"/>
      <c r="AQ34" s="1134"/>
      <c r="AR34" s="1134"/>
      <c r="AS34" s="1134"/>
      <c r="AT34" s="1134"/>
      <c r="AU34" s="1134"/>
      <c r="AV34" s="1134"/>
      <c r="AW34" s="1134"/>
      <c r="AX34" s="1134"/>
      <c r="AY34" s="1134"/>
      <c r="AZ34" s="1134"/>
      <c r="BA34" s="1134"/>
      <c r="BB34" s="1135"/>
    </row>
    <row r="35" spans="1:54" s="112" customFormat="1" ht="22.8">
      <c r="A35" s="1009"/>
      <c r="B35" s="1010"/>
      <c r="C35" s="1010"/>
      <c r="D35" s="1011"/>
      <c r="E35" s="1011"/>
      <c r="F35" s="1011"/>
      <c r="G35" s="1011"/>
      <c r="H35" s="1007"/>
      <c r="I35" s="1007"/>
      <c r="J35" s="1007"/>
      <c r="K35" s="1007"/>
      <c r="L35" s="1007"/>
      <c r="M35" s="1007"/>
      <c r="N35" s="1007"/>
      <c r="O35" s="1007"/>
      <c r="P35" s="1011"/>
      <c r="Q35" s="1007"/>
      <c r="R35" s="1007"/>
      <c r="S35" s="1007"/>
      <c r="T35" s="1007"/>
      <c r="U35" s="1007"/>
      <c r="V35" s="1007"/>
      <c r="W35" s="1007"/>
      <c r="X35" s="1007"/>
      <c r="Y35" s="1007"/>
      <c r="Z35" s="1007"/>
      <c r="AA35" s="1011"/>
      <c r="AB35" s="1011"/>
      <c r="AC35" s="1007"/>
      <c r="AD35" s="1011"/>
      <c r="AE35" s="1007"/>
      <c r="AF35" s="1011"/>
      <c r="AG35" s="1011"/>
      <c r="AH35" s="1007"/>
      <c r="AI35" s="1011"/>
      <c r="AJ35" s="1007"/>
      <c r="AK35" s="1011"/>
      <c r="AL35" s="1011"/>
      <c r="AM35" s="1007"/>
      <c r="AN35" s="1011"/>
      <c r="AO35" s="1007"/>
      <c r="AP35" s="1011"/>
      <c r="AQ35" s="1011"/>
      <c r="AR35" s="1007"/>
      <c r="AS35" s="1007"/>
      <c r="AT35" s="1007"/>
      <c r="AU35" s="1007"/>
      <c r="AV35" s="1007"/>
      <c r="AW35" s="1007"/>
      <c r="AX35" s="1007"/>
      <c r="AY35" s="1007"/>
      <c r="AZ35" s="1007"/>
      <c r="BA35" s="1011"/>
      <c r="BB35" s="1010"/>
    </row>
    <row r="36" spans="1:54" ht="18.75" customHeight="1">
      <c r="A36" s="1104" t="s">
        <v>263</v>
      </c>
      <c r="B36" s="1107" t="s">
        <v>296</v>
      </c>
      <c r="C36" s="1110" t="s">
        <v>297</v>
      </c>
      <c r="D36" s="1006" t="s">
        <v>41</v>
      </c>
      <c r="E36" s="933">
        <f>E39</f>
        <v>972.8</v>
      </c>
      <c r="F36" s="913">
        <f>F39</f>
        <v>416.79999999999995</v>
      </c>
      <c r="G36" s="918">
        <f>G39</f>
        <v>42.845394736842103</v>
      </c>
      <c r="H36" s="717">
        <v>0</v>
      </c>
      <c r="I36" s="717">
        <v>0</v>
      </c>
      <c r="J36" s="717"/>
      <c r="K36" s="718">
        <f t="shared" ref="K36:Q36" si="3">K39</f>
        <v>0</v>
      </c>
      <c r="L36" s="718">
        <f t="shared" si="3"/>
        <v>0</v>
      </c>
      <c r="M36" s="718">
        <f t="shared" si="3"/>
        <v>0</v>
      </c>
      <c r="N36" s="680">
        <f t="shared" si="3"/>
        <v>271.7</v>
      </c>
      <c r="O36" s="680">
        <f t="shared" si="3"/>
        <v>271.7</v>
      </c>
      <c r="P36" s="911">
        <v>1</v>
      </c>
      <c r="Q36" s="949">
        <f t="shared" si="3"/>
        <v>0</v>
      </c>
      <c r="R36" s="720">
        <f>R39</f>
        <v>0</v>
      </c>
      <c r="S36" s="720">
        <f>S39</f>
        <v>0</v>
      </c>
      <c r="T36" s="721">
        <f>T39</f>
        <v>0</v>
      </c>
      <c r="U36" s="721">
        <f>U39</f>
        <v>0</v>
      </c>
      <c r="V36" s="721"/>
      <c r="W36" s="722">
        <f>W39</f>
        <v>145.1</v>
      </c>
      <c r="X36" s="722">
        <f>X39</f>
        <v>145.1</v>
      </c>
      <c r="Y36" s="722">
        <f>Y39</f>
        <v>100</v>
      </c>
      <c r="Z36" s="723">
        <f>Z39</f>
        <v>0</v>
      </c>
      <c r="AA36" s="750"/>
      <c r="AB36" s="751"/>
      <c r="AC36" s="723">
        <f>AC39</f>
        <v>0</v>
      </c>
      <c r="AD36" s="752"/>
      <c r="AE36" s="730">
        <f>AE39</f>
        <v>0</v>
      </c>
      <c r="AF36" s="753"/>
      <c r="AG36" s="754"/>
      <c r="AH36" s="727">
        <v>0</v>
      </c>
      <c r="AI36" s="755"/>
      <c r="AJ36" s="734">
        <f>AJ39</f>
        <v>0</v>
      </c>
      <c r="AK36" s="756"/>
      <c r="AL36" s="757"/>
      <c r="AM36" s="731">
        <f>AM39</f>
        <v>0</v>
      </c>
      <c r="AN36" s="758"/>
      <c r="AO36" s="759">
        <f>AO39</f>
        <v>556</v>
      </c>
      <c r="AP36" s="760"/>
      <c r="AQ36" s="761"/>
      <c r="AR36" s="738">
        <v>0</v>
      </c>
      <c r="AS36" s="738"/>
      <c r="AT36" s="741">
        <v>0</v>
      </c>
      <c r="AU36" s="741">
        <v>0</v>
      </c>
      <c r="AV36" s="741"/>
      <c r="AW36" s="741"/>
      <c r="AX36" s="741"/>
      <c r="AY36" s="742">
        <f>AY39</f>
        <v>0</v>
      </c>
      <c r="AZ36" s="746"/>
      <c r="BA36" s="763"/>
      <c r="BB36" s="1113"/>
    </row>
    <row r="37" spans="1:54" ht="31.2">
      <c r="A37" s="1105"/>
      <c r="B37" s="1124"/>
      <c r="C37" s="1111"/>
      <c r="D37" s="764" t="s">
        <v>37</v>
      </c>
      <c r="E37" s="747"/>
      <c r="F37" s="747"/>
      <c r="G37" s="743"/>
      <c r="H37" s="586"/>
      <c r="I37" s="586"/>
      <c r="J37" s="586"/>
      <c r="K37" s="587"/>
      <c r="L37" s="587"/>
      <c r="M37" s="587"/>
      <c r="N37" s="589"/>
      <c r="O37" s="589"/>
      <c r="P37" s="588"/>
      <c r="Q37" s="590"/>
      <c r="R37" s="590"/>
      <c r="S37" s="590"/>
      <c r="T37" s="592"/>
      <c r="U37" s="592"/>
      <c r="V37" s="592"/>
      <c r="W37" s="593"/>
      <c r="X37" s="593"/>
      <c r="Y37" s="593"/>
      <c r="Z37" s="594"/>
      <c r="AA37" s="595"/>
      <c r="AB37" s="597"/>
      <c r="AC37" s="594"/>
      <c r="AD37" s="765"/>
      <c r="AE37" s="601"/>
      <c r="AF37" s="599"/>
      <c r="AG37" s="600"/>
      <c r="AH37" s="598"/>
      <c r="AI37" s="766"/>
      <c r="AJ37" s="605"/>
      <c r="AK37" s="603"/>
      <c r="AL37" s="767"/>
      <c r="AM37" s="602"/>
      <c r="AN37" s="768"/>
      <c r="AO37" s="769"/>
      <c r="AP37" s="608"/>
      <c r="AQ37" s="770"/>
      <c r="AR37" s="609"/>
      <c r="AS37" s="609"/>
      <c r="AT37" s="612"/>
      <c r="AU37" s="612"/>
      <c r="AV37" s="612"/>
      <c r="AW37" s="612"/>
      <c r="AX37" s="612"/>
      <c r="AY37" s="614"/>
      <c r="AZ37" s="773"/>
      <c r="BA37" s="613"/>
      <c r="BB37" s="1114"/>
    </row>
    <row r="38" spans="1:54" ht="64.5" customHeight="1">
      <c r="A38" s="1105"/>
      <c r="B38" s="1124"/>
      <c r="C38" s="1111"/>
      <c r="D38" s="774" t="s">
        <v>2</v>
      </c>
      <c r="E38" s="775"/>
      <c r="F38" s="775"/>
      <c r="G38" s="776"/>
      <c r="H38" s="616"/>
      <c r="I38" s="616"/>
      <c r="J38" s="616"/>
      <c r="K38" s="617"/>
      <c r="L38" s="617"/>
      <c r="M38" s="617"/>
      <c r="N38" s="619"/>
      <c r="O38" s="619"/>
      <c r="P38" s="618"/>
      <c r="Q38" s="620"/>
      <c r="R38" s="620"/>
      <c r="S38" s="620"/>
      <c r="T38" s="622"/>
      <c r="U38" s="622"/>
      <c r="V38" s="622"/>
      <c r="W38" s="623"/>
      <c r="X38" s="623"/>
      <c r="Y38" s="623"/>
      <c r="Z38" s="624"/>
      <c r="AA38" s="625"/>
      <c r="AB38" s="627"/>
      <c r="AC38" s="624"/>
      <c r="AD38" s="777"/>
      <c r="AE38" s="631"/>
      <c r="AF38" s="629"/>
      <c r="AG38" s="630"/>
      <c r="AH38" s="628"/>
      <c r="AI38" s="778"/>
      <c r="AJ38" s="635"/>
      <c r="AK38" s="633"/>
      <c r="AL38" s="779"/>
      <c r="AM38" s="632"/>
      <c r="AN38" s="780"/>
      <c r="AO38" s="781"/>
      <c r="AP38" s="638"/>
      <c r="AQ38" s="782"/>
      <c r="AR38" s="639"/>
      <c r="AS38" s="639"/>
      <c r="AT38" s="642"/>
      <c r="AU38" s="612"/>
      <c r="AV38" s="612"/>
      <c r="AW38" s="612"/>
      <c r="AX38" s="612"/>
      <c r="AY38" s="644"/>
      <c r="AZ38" s="786"/>
      <c r="BA38" s="787"/>
      <c r="BB38" s="1114"/>
    </row>
    <row r="39" spans="1:54" ht="21.75" customHeight="1">
      <c r="A39" s="1105"/>
      <c r="B39" s="1124"/>
      <c r="C39" s="1111"/>
      <c r="D39" s="1005" t="s">
        <v>286</v>
      </c>
      <c r="E39" s="912">
        <f>H39+K39+N39+Q39+T39+W39+Z39+AE39+AJ39+AO39+AT39+AY39</f>
        <v>972.8</v>
      </c>
      <c r="F39" s="912">
        <f>I39+L39+O39+R39+U39+X39+AC39+AH39+AM39+AR39+AU39+AZ39</f>
        <v>416.79999999999995</v>
      </c>
      <c r="G39" s="919">
        <f>F39*100/E39</f>
        <v>42.845394736842103</v>
      </c>
      <c r="H39" s="616">
        <v>0</v>
      </c>
      <c r="I39" s="616">
        <v>0</v>
      </c>
      <c r="J39" s="616"/>
      <c r="K39" s="617"/>
      <c r="L39" s="617"/>
      <c r="M39" s="617">
        <v>0</v>
      </c>
      <c r="N39" s="517">
        <v>271.7</v>
      </c>
      <c r="O39" s="517">
        <v>271.7</v>
      </c>
      <c r="P39" s="910">
        <v>1</v>
      </c>
      <c r="Q39" s="924">
        <v>0</v>
      </c>
      <c r="R39" s="620"/>
      <c r="S39" s="620">
        <v>0</v>
      </c>
      <c r="T39" s="622"/>
      <c r="U39" s="622"/>
      <c r="V39" s="622"/>
      <c r="W39" s="623">
        <v>145.1</v>
      </c>
      <c r="X39" s="623">
        <v>145.1</v>
      </c>
      <c r="Y39" s="623">
        <v>100</v>
      </c>
      <c r="Z39" s="624"/>
      <c r="AA39" s="625"/>
      <c r="AB39" s="627"/>
      <c r="AC39" s="624"/>
      <c r="AD39" s="777"/>
      <c r="AE39" s="631"/>
      <c r="AF39" s="629"/>
      <c r="AG39" s="630"/>
      <c r="AH39" s="628">
        <v>0</v>
      </c>
      <c r="AI39" s="778"/>
      <c r="AJ39" s="635"/>
      <c r="AK39" s="633"/>
      <c r="AL39" s="779"/>
      <c r="AM39" s="632"/>
      <c r="AN39" s="780"/>
      <c r="AO39" s="639">
        <v>556</v>
      </c>
      <c r="AP39" s="637"/>
      <c r="AQ39" s="782"/>
      <c r="AR39" s="789">
        <v>0</v>
      </c>
      <c r="AS39" s="790"/>
      <c r="AT39" s="642">
        <v>0</v>
      </c>
      <c r="AU39" s="612">
        <v>0</v>
      </c>
      <c r="AV39" s="612"/>
      <c r="AW39" s="612"/>
      <c r="AX39" s="612"/>
      <c r="AY39" s="644"/>
      <c r="AZ39" s="786"/>
      <c r="BA39" s="643"/>
      <c r="BB39" s="1114"/>
    </row>
    <row r="40" spans="1:54" ht="87.75" customHeight="1">
      <c r="A40" s="1105"/>
      <c r="B40" s="1124"/>
      <c r="C40" s="1111"/>
      <c r="D40" s="1005" t="s">
        <v>293</v>
      </c>
      <c r="E40" s="744"/>
      <c r="F40" s="775"/>
      <c r="G40" s="745"/>
      <c r="H40" s="670"/>
      <c r="I40" s="568"/>
      <c r="J40" s="670"/>
      <c r="K40" s="671"/>
      <c r="L40" s="671"/>
      <c r="M40" s="671"/>
      <c r="N40" s="645"/>
      <c r="O40" s="645"/>
      <c r="P40" s="672"/>
      <c r="Q40" s="646"/>
      <c r="R40" s="646"/>
      <c r="S40" s="646"/>
      <c r="T40" s="648"/>
      <c r="U40" s="648"/>
      <c r="V40" s="648"/>
      <c r="W40" s="649"/>
      <c r="X40" s="649"/>
      <c r="Y40" s="649"/>
      <c r="Z40" s="650"/>
      <c r="AA40" s="651"/>
      <c r="AB40" s="653"/>
      <c r="AC40" s="650"/>
      <c r="AD40" s="791"/>
      <c r="AE40" s="657"/>
      <c r="AF40" s="655"/>
      <c r="AG40" s="656"/>
      <c r="AH40" s="654"/>
      <c r="AI40" s="792"/>
      <c r="AJ40" s="661"/>
      <c r="AK40" s="659"/>
      <c r="AL40" s="793"/>
      <c r="AM40" s="658"/>
      <c r="AN40" s="794"/>
      <c r="AO40" s="665"/>
      <c r="AP40" s="663"/>
      <c r="AQ40" s="795"/>
      <c r="AR40" s="796"/>
      <c r="AS40" s="797"/>
      <c r="AT40" s="668"/>
      <c r="AU40" s="612"/>
      <c r="AV40" s="612"/>
      <c r="AW40" s="612"/>
      <c r="AX40" s="612"/>
      <c r="AY40" s="669"/>
      <c r="AZ40" s="800"/>
      <c r="BA40" s="673"/>
      <c r="BB40" s="1114"/>
    </row>
    <row r="41" spans="1:54" ht="21.75" customHeight="1">
      <c r="A41" s="1105"/>
      <c r="B41" s="1124"/>
      <c r="C41" s="1111"/>
      <c r="D41" s="1005" t="s">
        <v>287</v>
      </c>
      <c r="E41" s="744"/>
      <c r="F41" s="775"/>
      <c r="G41" s="745"/>
      <c r="H41" s="670"/>
      <c r="I41" s="670"/>
      <c r="J41" s="670"/>
      <c r="K41" s="671"/>
      <c r="L41" s="671"/>
      <c r="M41" s="671"/>
      <c r="N41" s="645"/>
      <c r="O41" s="645"/>
      <c r="P41" s="672"/>
      <c r="Q41" s="646"/>
      <c r="R41" s="646"/>
      <c r="S41" s="646"/>
      <c r="T41" s="648"/>
      <c r="U41" s="648"/>
      <c r="V41" s="648"/>
      <c r="W41" s="649"/>
      <c r="X41" s="649"/>
      <c r="Y41" s="649"/>
      <c r="Z41" s="650"/>
      <c r="AA41" s="651"/>
      <c r="AB41" s="653"/>
      <c r="AC41" s="650"/>
      <c r="AD41" s="791"/>
      <c r="AE41" s="657"/>
      <c r="AF41" s="655"/>
      <c r="AG41" s="656"/>
      <c r="AH41" s="654"/>
      <c r="AI41" s="792"/>
      <c r="AJ41" s="661"/>
      <c r="AK41" s="659"/>
      <c r="AL41" s="793"/>
      <c r="AM41" s="658"/>
      <c r="AN41" s="794"/>
      <c r="AO41" s="665"/>
      <c r="AP41" s="663"/>
      <c r="AQ41" s="795"/>
      <c r="AR41" s="796"/>
      <c r="AS41" s="797"/>
      <c r="AT41" s="668"/>
      <c r="AU41" s="612"/>
      <c r="AV41" s="612"/>
      <c r="AW41" s="612"/>
      <c r="AX41" s="612"/>
      <c r="AY41" s="669"/>
      <c r="AZ41" s="800"/>
      <c r="BA41" s="673"/>
      <c r="BB41" s="1114"/>
    </row>
    <row r="42" spans="1:54" ht="33.75" customHeight="1">
      <c r="A42" s="1106"/>
      <c r="B42" s="1125"/>
      <c r="C42" s="1112"/>
      <c r="D42" s="801" t="s">
        <v>43</v>
      </c>
      <c r="E42" s="747"/>
      <c r="F42" s="775"/>
      <c r="G42" s="743"/>
      <c r="H42" s="586"/>
      <c r="I42" s="586"/>
      <c r="J42" s="586"/>
      <c r="K42" s="587"/>
      <c r="L42" s="587"/>
      <c r="M42" s="587"/>
      <c r="N42" s="589"/>
      <c r="O42" s="589"/>
      <c r="P42" s="588"/>
      <c r="Q42" s="590"/>
      <c r="R42" s="590"/>
      <c r="S42" s="590"/>
      <c r="T42" s="592"/>
      <c r="U42" s="592"/>
      <c r="V42" s="592"/>
      <c r="W42" s="593"/>
      <c r="X42" s="593"/>
      <c r="Y42" s="593"/>
      <c r="Z42" s="594"/>
      <c r="AA42" s="595"/>
      <c r="AB42" s="597"/>
      <c r="AC42" s="594"/>
      <c r="AD42" s="765"/>
      <c r="AE42" s="601"/>
      <c r="AF42" s="599"/>
      <c r="AG42" s="600"/>
      <c r="AH42" s="598"/>
      <c r="AI42" s="766"/>
      <c r="AJ42" s="605"/>
      <c r="AK42" s="603"/>
      <c r="AL42" s="767"/>
      <c r="AM42" s="602"/>
      <c r="AN42" s="768"/>
      <c r="AO42" s="609"/>
      <c r="AP42" s="607"/>
      <c r="AQ42" s="770"/>
      <c r="AR42" s="802"/>
      <c r="AS42" s="803"/>
      <c r="AT42" s="612"/>
      <c r="AU42" s="612"/>
      <c r="AV42" s="612"/>
      <c r="AW42" s="612"/>
      <c r="AX42" s="612"/>
      <c r="AY42" s="614"/>
      <c r="AZ42" s="614"/>
      <c r="BA42" s="613"/>
      <c r="BB42" s="1115"/>
    </row>
    <row r="43" spans="1:54" ht="18.75" customHeight="1">
      <c r="A43" s="1104" t="s">
        <v>298</v>
      </c>
      <c r="B43" s="1107" t="s">
        <v>299</v>
      </c>
      <c r="C43" s="1110" t="s">
        <v>297</v>
      </c>
      <c r="D43" s="1006" t="s">
        <v>41</v>
      </c>
      <c r="E43" s="933">
        <f>E46</f>
        <v>888</v>
      </c>
      <c r="F43" s="775">
        <f>F46</f>
        <v>230.4</v>
      </c>
      <c r="G43" s="962">
        <f>G46</f>
        <v>25.945945945945947</v>
      </c>
      <c r="H43" s="717">
        <v>0</v>
      </c>
      <c r="I43" s="717">
        <v>0</v>
      </c>
      <c r="J43" s="717"/>
      <c r="K43" s="718">
        <f>K46</f>
        <v>0</v>
      </c>
      <c r="L43" s="718">
        <f>L46</f>
        <v>0</v>
      </c>
      <c r="M43" s="718">
        <f>M46</f>
        <v>0</v>
      </c>
      <c r="N43" s="719">
        <f>N46</f>
        <v>148</v>
      </c>
      <c r="O43" s="719">
        <f>O46</f>
        <v>148</v>
      </c>
      <c r="P43" s="574">
        <v>100</v>
      </c>
      <c r="Q43" s="949">
        <f>Q46</f>
        <v>0</v>
      </c>
      <c r="R43" s="720">
        <v>0</v>
      </c>
      <c r="S43" s="720"/>
      <c r="T43" s="721">
        <f>T46</f>
        <v>0</v>
      </c>
      <c r="U43" s="721">
        <f>U46</f>
        <v>0</v>
      </c>
      <c r="V43" s="721"/>
      <c r="W43" s="722">
        <f>W46</f>
        <v>82.4</v>
      </c>
      <c r="X43" s="722">
        <f>X46</f>
        <v>82.4</v>
      </c>
      <c r="Y43" s="722">
        <f>Y46</f>
        <v>100</v>
      </c>
      <c r="Z43" s="723">
        <f>Z46</f>
        <v>0</v>
      </c>
      <c r="AA43" s="750"/>
      <c r="AB43" s="751"/>
      <c r="AC43" s="723">
        <v>0</v>
      </c>
      <c r="AD43" s="752"/>
      <c r="AE43" s="730">
        <f>AE46</f>
        <v>0</v>
      </c>
      <c r="AF43" s="753"/>
      <c r="AG43" s="754"/>
      <c r="AH43" s="727">
        <v>0</v>
      </c>
      <c r="AI43" s="755"/>
      <c r="AJ43" s="734">
        <v>0</v>
      </c>
      <c r="AK43" s="756"/>
      <c r="AL43" s="757"/>
      <c r="AM43" s="731">
        <v>0</v>
      </c>
      <c r="AN43" s="758"/>
      <c r="AO43" s="759">
        <f>AO46</f>
        <v>657.6</v>
      </c>
      <c r="AP43" s="760"/>
      <c r="AQ43" s="761"/>
      <c r="AR43" s="738">
        <v>0</v>
      </c>
      <c r="AS43" s="738"/>
      <c r="AT43" s="741">
        <v>0</v>
      </c>
      <c r="AU43" s="741">
        <v>0</v>
      </c>
      <c r="AV43" s="741"/>
      <c r="AW43" s="741"/>
      <c r="AX43" s="741"/>
      <c r="AY43" s="742">
        <v>0</v>
      </c>
      <c r="AZ43" s="746">
        <v>0</v>
      </c>
      <c r="BA43" s="763"/>
      <c r="BB43" s="1113"/>
    </row>
    <row r="44" spans="1:54" ht="31.2">
      <c r="A44" s="1105"/>
      <c r="B44" s="1124"/>
      <c r="C44" s="1111"/>
      <c r="D44" s="764" t="s">
        <v>37</v>
      </c>
      <c r="E44" s="747"/>
      <c r="F44" s="775"/>
      <c r="G44" s="743"/>
      <c r="H44" s="586"/>
      <c r="I44" s="586"/>
      <c r="J44" s="586"/>
      <c r="K44" s="587"/>
      <c r="L44" s="587"/>
      <c r="M44" s="587"/>
      <c r="N44" s="589"/>
      <c r="O44" s="589"/>
      <c r="P44" s="588"/>
      <c r="Q44" s="590"/>
      <c r="R44" s="590"/>
      <c r="S44" s="590"/>
      <c r="T44" s="592"/>
      <c r="U44" s="592"/>
      <c r="V44" s="592"/>
      <c r="W44" s="593"/>
      <c r="X44" s="593"/>
      <c r="Y44" s="593"/>
      <c r="Z44" s="594"/>
      <c r="AA44" s="595"/>
      <c r="AB44" s="597"/>
      <c r="AC44" s="594"/>
      <c r="AD44" s="765"/>
      <c r="AE44" s="601"/>
      <c r="AF44" s="599"/>
      <c r="AG44" s="600"/>
      <c r="AH44" s="598"/>
      <c r="AI44" s="766"/>
      <c r="AJ44" s="605"/>
      <c r="AK44" s="603"/>
      <c r="AL44" s="767"/>
      <c r="AM44" s="602"/>
      <c r="AN44" s="768"/>
      <c r="AO44" s="769"/>
      <c r="AP44" s="608"/>
      <c r="AQ44" s="770"/>
      <c r="AR44" s="609"/>
      <c r="AS44" s="609"/>
      <c r="AT44" s="612"/>
      <c r="AU44" s="612"/>
      <c r="AV44" s="612"/>
      <c r="AW44" s="612"/>
      <c r="AX44" s="612"/>
      <c r="AY44" s="614"/>
      <c r="AZ44" s="773"/>
      <c r="BA44" s="613"/>
      <c r="BB44" s="1114"/>
    </row>
    <row r="45" spans="1:54" ht="64.5" customHeight="1">
      <c r="A45" s="1105"/>
      <c r="B45" s="1124"/>
      <c r="C45" s="1111"/>
      <c r="D45" s="774" t="s">
        <v>2</v>
      </c>
      <c r="E45" s="775"/>
      <c r="F45" s="775"/>
      <c r="G45" s="776"/>
      <c r="H45" s="1001"/>
      <c r="I45" s="616"/>
      <c r="J45" s="616"/>
      <c r="K45" s="617"/>
      <c r="L45" s="617"/>
      <c r="M45" s="617"/>
      <c r="N45" s="619"/>
      <c r="O45" s="619"/>
      <c r="P45" s="618"/>
      <c r="Q45" s="620"/>
      <c r="R45" s="620"/>
      <c r="S45" s="620"/>
      <c r="T45" s="622"/>
      <c r="U45" s="622"/>
      <c r="V45" s="622"/>
      <c r="W45" s="623"/>
      <c r="X45" s="623"/>
      <c r="Y45" s="623"/>
      <c r="Z45" s="624"/>
      <c r="AA45" s="625"/>
      <c r="AB45" s="627"/>
      <c r="AC45" s="624"/>
      <c r="AD45" s="777"/>
      <c r="AE45" s="631"/>
      <c r="AF45" s="629"/>
      <c r="AG45" s="630"/>
      <c r="AH45" s="628"/>
      <c r="AI45" s="778"/>
      <c r="AJ45" s="635"/>
      <c r="AK45" s="633"/>
      <c r="AL45" s="779"/>
      <c r="AM45" s="632"/>
      <c r="AN45" s="780"/>
      <c r="AO45" s="781"/>
      <c r="AP45" s="638"/>
      <c r="AQ45" s="782"/>
      <c r="AR45" s="639"/>
      <c r="AS45" s="639"/>
      <c r="AT45" s="642"/>
      <c r="AU45" s="612"/>
      <c r="AV45" s="612"/>
      <c r="AW45" s="612"/>
      <c r="AX45" s="612"/>
      <c r="AY45" s="644"/>
      <c r="AZ45" s="786"/>
      <c r="BA45" s="787"/>
      <c r="BB45" s="1114"/>
    </row>
    <row r="46" spans="1:54" ht="21.75" customHeight="1">
      <c r="A46" s="1105"/>
      <c r="B46" s="1124"/>
      <c r="C46" s="1111"/>
      <c r="D46" s="1005" t="s">
        <v>286</v>
      </c>
      <c r="E46" s="932">
        <f>H46+K46+N46+Q46+T46+W46+Z46+AE46+AO46+AT46+AY46</f>
        <v>888</v>
      </c>
      <c r="F46" s="775">
        <f>I46+L46+O46+R46+U46+X46+AC46+AH46+AM46+AR46+AU46+AZ46</f>
        <v>230.4</v>
      </c>
      <c r="G46" s="917">
        <f>F46*100/E46</f>
        <v>25.945945945945947</v>
      </c>
      <c r="H46" s="616">
        <v>0</v>
      </c>
      <c r="I46" s="616">
        <v>0</v>
      </c>
      <c r="J46" s="616"/>
      <c r="K46" s="617"/>
      <c r="L46" s="617"/>
      <c r="M46" s="617"/>
      <c r="N46" s="619">
        <f>78+70</f>
        <v>148</v>
      </c>
      <c r="O46" s="619">
        <f>78+70</f>
        <v>148</v>
      </c>
      <c r="P46" s="618">
        <v>100</v>
      </c>
      <c r="Q46" s="924"/>
      <c r="R46" s="620">
        <v>0</v>
      </c>
      <c r="S46" s="620"/>
      <c r="T46" s="622"/>
      <c r="U46" s="622"/>
      <c r="V46" s="622"/>
      <c r="W46" s="623">
        <v>82.4</v>
      </c>
      <c r="X46" s="623">
        <v>82.4</v>
      </c>
      <c r="Y46" s="623">
        <v>100</v>
      </c>
      <c r="Z46" s="624"/>
      <c r="AA46" s="625"/>
      <c r="AB46" s="627"/>
      <c r="AC46" s="624">
        <v>0</v>
      </c>
      <c r="AD46" s="777"/>
      <c r="AE46" s="631">
        <v>0</v>
      </c>
      <c r="AF46" s="629"/>
      <c r="AG46" s="630"/>
      <c r="AH46" s="628">
        <v>0</v>
      </c>
      <c r="AI46" s="778"/>
      <c r="AJ46" s="635">
        <v>0</v>
      </c>
      <c r="AK46" s="633"/>
      <c r="AL46" s="779"/>
      <c r="AM46" s="632">
        <v>0</v>
      </c>
      <c r="AN46" s="780"/>
      <c r="AO46" s="639">
        <v>657.6</v>
      </c>
      <c r="AP46" s="637"/>
      <c r="AQ46" s="782"/>
      <c r="AR46" s="789">
        <v>0</v>
      </c>
      <c r="AS46" s="790"/>
      <c r="AT46" s="642">
        <v>0</v>
      </c>
      <c r="AU46" s="612">
        <v>0</v>
      </c>
      <c r="AV46" s="612"/>
      <c r="AW46" s="612"/>
      <c r="AX46" s="612"/>
      <c r="AY46" s="644">
        <v>0</v>
      </c>
      <c r="AZ46" s="786">
        <v>0</v>
      </c>
      <c r="BA46" s="643"/>
      <c r="BB46" s="1114"/>
    </row>
    <row r="47" spans="1:54" ht="87.75" customHeight="1">
      <c r="A47" s="1105"/>
      <c r="B47" s="1124"/>
      <c r="C47" s="1111"/>
      <c r="D47" s="1005" t="s">
        <v>293</v>
      </c>
      <c r="E47" s="744"/>
      <c r="F47" s="775"/>
      <c r="G47" s="745"/>
      <c r="H47" s="670"/>
      <c r="I47" s="670"/>
      <c r="J47" s="670"/>
      <c r="K47" s="671"/>
      <c r="L47" s="671"/>
      <c r="M47" s="671"/>
      <c r="N47" s="645"/>
      <c r="O47" s="645"/>
      <c r="P47" s="672"/>
      <c r="Q47" s="646"/>
      <c r="R47" s="646"/>
      <c r="S47" s="646"/>
      <c r="T47" s="648"/>
      <c r="U47" s="648"/>
      <c r="V47" s="648"/>
      <c r="W47" s="649"/>
      <c r="X47" s="649"/>
      <c r="Y47" s="649"/>
      <c r="Z47" s="650"/>
      <c r="AA47" s="651"/>
      <c r="AB47" s="653"/>
      <c r="AC47" s="650"/>
      <c r="AD47" s="791"/>
      <c r="AE47" s="657">
        <v>0</v>
      </c>
      <c r="AF47" s="655"/>
      <c r="AG47" s="656"/>
      <c r="AH47" s="654"/>
      <c r="AI47" s="792"/>
      <c r="AJ47" s="661"/>
      <c r="AK47" s="659"/>
      <c r="AL47" s="793"/>
      <c r="AM47" s="658"/>
      <c r="AN47" s="794"/>
      <c r="AO47" s="665"/>
      <c r="AP47" s="663"/>
      <c r="AQ47" s="795"/>
      <c r="AR47" s="796"/>
      <c r="AS47" s="797"/>
      <c r="AT47" s="668"/>
      <c r="AU47" s="612"/>
      <c r="AV47" s="612"/>
      <c r="AW47" s="612"/>
      <c r="AX47" s="612"/>
      <c r="AY47" s="669"/>
      <c r="AZ47" s="800"/>
      <c r="BA47" s="673"/>
      <c r="BB47" s="1114"/>
    </row>
    <row r="48" spans="1:54" ht="21.75" customHeight="1">
      <c r="A48" s="1105"/>
      <c r="B48" s="1124"/>
      <c r="C48" s="1111"/>
      <c r="D48" s="1005" t="s">
        <v>287</v>
      </c>
      <c r="E48" s="744"/>
      <c r="F48" s="775"/>
      <c r="G48" s="745"/>
      <c r="H48" s="670"/>
      <c r="I48" s="670"/>
      <c r="J48" s="670"/>
      <c r="K48" s="671"/>
      <c r="L48" s="671"/>
      <c r="M48" s="671"/>
      <c r="N48" s="645"/>
      <c r="O48" s="645"/>
      <c r="P48" s="672"/>
      <c r="Q48" s="646"/>
      <c r="R48" s="646"/>
      <c r="S48" s="646"/>
      <c r="T48" s="648"/>
      <c r="U48" s="648"/>
      <c r="V48" s="648"/>
      <c r="W48" s="649"/>
      <c r="X48" s="649"/>
      <c r="Y48" s="649"/>
      <c r="Z48" s="650"/>
      <c r="AA48" s="651"/>
      <c r="AB48" s="653"/>
      <c r="AC48" s="650"/>
      <c r="AD48" s="791"/>
      <c r="AE48" s="657"/>
      <c r="AF48" s="655"/>
      <c r="AG48" s="656"/>
      <c r="AH48" s="654"/>
      <c r="AI48" s="792"/>
      <c r="AJ48" s="661"/>
      <c r="AK48" s="659"/>
      <c r="AL48" s="793"/>
      <c r="AM48" s="658"/>
      <c r="AN48" s="794"/>
      <c r="AO48" s="665"/>
      <c r="AP48" s="663"/>
      <c r="AQ48" s="795"/>
      <c r="AR48" s="796"/>
      <c r="AS48" s="797"/>
      <c r="AT48" s="668"/>
      <c r="AU48" s="612"/>
      <c r="AV48" s="612"/>
      <c r="AW48" s="612"/>
      <c r="AX48" s="612"/>
      <c r="AY48" s="669"/>
      <c r="AZ48" s="800"/>
      <c r="BA48" s="673"/>
      <c r="BB48" s="1114"/>
    </row>
    <row r="49" spans="1:16384" ht="33.75" customHeight="1">
      <c r="A49" s="1106"/>
      <c r="B49" s="1125"/>
      <c r="C49" s="1112"/>
      <c r="D49" s="801" t="s">
        <v>43</v>
      </c>
      <c r="E49" s="747"/>
      <c r="F49" s="775"/>
      <c r="G49" s="743"/>
      <c r="H49" s="586"/>
      <c r="I49" s="586"/>
      <c r="J49" s="586"/>
      <c r="K49" s="587"/>
      <c r="L49" s="587"/>
      <c r="M49" s="587"/>
      <c r="N49" s="589"/>
      <c r="O49" s="589"/>
      <c r="P49" s="588"/>
      <c r="Q49" s="590"/>
      <c r="R49" s="590"/>
      <c r="S49" s="590"/>
      <c r="T49" s="592"/>
      <c r="U49" s="592"/>
      <c r="V49" s="592"/>
      <c r="W49" s="593"/>
      <c r="X49" s="593"/>
      <c r="Y49" s="593"/>
      <c r="Z49" s="594"/>
      <c r="AA49" s="595"/>
      <c r="AB49" s="597"/>
      <c r="AC49" s="594"/>
      <c r="AD49" s="765"/>
      <c r="AE49" s="601"/>
      <c r="AF49" s="599"/>
      <c r="AG49" s="600"/>
      <c r="AH49" s="598"/>
      <c r="AI49" s="766"/>
      <c r="AJ49" s="605"/>
      <c r="AK49" s="603"/>
      <c r="AL49" s="767"/>
      <c r="AM49" s="602"/>
      <c r="AN49" s="768"/>
      <c r="AO49" s="609"/>
      <c r="AP49" s="607"/>
      <c r="AQ49" s="770"/>
      <c r="AR49" s="802"/>
      <c r="AS49" s="803"/>
      <c r="AT49" s="612"/>
      <c r="AU49" s="612"/>
      <c r="AV49" s="612"/>
      <c r="AW49" s="612"/>
      <c r="AX49" s="612"/>
      <c r="AY49" s="614"/>
      <c r="AZ49" s="614"/>
      <c r="BA49" s="613"/>
      <c r="BB49" s="1115"/>
    </row>
    <row r="50" spans="1:16384" s="449" customFormat="1" ht="15.6">
      <c r="A50" s="1233"/>
      <c r="B50" s="1234"/>
      <c r="C50" s="1234"/>
      <c r="D50" s="1234"/>
      <c r="E50" s="1234"/>
      <c r="F50" s="1234"/>
      <c r="G50" s="1234"/>
      <c r="H50" s="1234"/>
      <c r="I50" s="1234"/>
      <c r="J50" s="1234"/>
      <c r="K50" s="1234"/>
      <c r="L50" s="1234"/>
      <c r="M50" s="1234"/>
      <c r="N50" s="1234"/>
      <c r="O50" s="1234"/>
      <c r="P50" s="1234"/>
      <c r="Q50" s="1234"/>
      <c r="R50" s="1234"/>
      <c r="S50" s="1234"/>
      <c r="T50" s="1234"/>
      <c r="U50" s="1234"/>
      <c r="V50" s="1234"/>
      <c r="W50" s="1234"/>
      <c r="X50" s="1234"/>
      <c r="Y50" s="1234"/>
      <c r="Z50" s="1234"/>
      <c r="AA50" s="1234"/>
      <c r="AB50" s="1234"/>
      <c r="AC50" s="1234"/>
      <c r="AD50" s="1234"/>
      <c r="AE50" s="1234"/>
      <c r="AF50" s="1234"/>
      <c r="AG50" s="1234"/>
      <c r="AH50" s="1234"/>
      <c r="AI50" s="1234"/>
      <c r="AJ50" s="1234"/>
      <c r="AK50" s="1234"/>
      <c r="AL50" s="1234"/>
      <c r="AM50" s="1234"/>
      <c r="AN50" s="1234"/>
      <c r="AO50" s="1234"/>
      <c r="AP50" s="1234"/>
      <c r="AQ50" s="1234"/>
      <c r="AR50" s="1234"/>
      <c r="AS50" s="1234"/>
      <c r="AT50" s="1234"/>
      <c r="AU50" s="1234"/>
      <c r="AV50" s="1234"/>
      <c r="AW50" s="1234"/>
      <c r="AX50" s="1234"/>
      <c r="AY50" s="1234"/>
      <c r="AZ50" s="1234"/>
      <c r="BA50" s="1234"/>
      <c r="BB50" s="1235"/>
    </row>
    <row r="51" spans="1:16384" ht="18.75" customHeight="1">
      <c r="A51" s="1104" t="s">
        <v>4</v>
      </c>
      <c r="B51" s="1107" t="s">
        <v>331</v>
      </c>
      <c r="C51" s="1110" t="s">
        <v>297</v>
      </c>
      <c r="D51" s="1006" t="s">
        <v>41</v>
      </c>
      <c r="E51" s="933">
        <f>E54+E53+E55+E56+E57+E52</f>
        <v>1365</v>
      </c>
      <c r="F51" s="932">
        <f>F52+F53+F54+F55+F56+F57</f>
        <v>910</v>
      </c>
      <c r="G51" s="962">
        <f t="shared" ref="G51:N51" si="4">G54</f>
        <v>66.666666666666671</v>
      </c>
      <c r="H51" s="717">
        <f t="shared" si="4"/>
        <v>0</v>
      </c>
      <c r="I51" s="717">
        <f t="shared" si="4"/>
        <v>0</v>
      </c>
      <c r="J51" s="717">
        <f t="shared" si="4"/>
        <v>0</v>
      </c>
      <c r="K51" s="718">
        <f t="shared" si="4"/>
        <v>227.5</v>
      </c>
      <c r="L51" s="718">
        <f t="shared" si="4"/>
        <v>227.5</v>
      </c>
      <c r="M51" s="968">
        <f t="shared" si="4"/>
        <v>100</v>
      </c>
      <c r="N51" s="719">
        <f t="shared" si="4"/>
        <v>113.75</v>
      </c>
      <c r="O51" s="719">
        <f t="shared" ref="O51:Z51" si="5">O54</f>
        <v>113.75</v>
      </c>
      <c r="P51" s="574">
        <f t="shared" si="5"/>
        <v>100</v>
      </c>
      <c r="Q51" s="949">
        <f t="shared" si="5"/>
        <v>113.75</v>
      </c>
      <c r="R51" s="720">
        <f t="shared" si="5"/>
        <v>113.75</v>
      </c>
      <c r="S51" s="720">
        <f t="shared" si="5"/>
        <v>0</v>
      </c>
      <c r="T51" s="921">
        <f t="shared" si="5"/>
        <v>113.75</v>
      </c>
      <c r="U51" s="921">
        <f t="shared" si="5"/>
        <v>113.75</v>
      </c>
      <c r="V51" s="721">
        <f t="shared" si="5"/>
        <v>0</v>
      </c>
      <c r="W51" s="948">
        <f t="shared" si="5"/>
        <v>113.75</v>
      </c>
      <c r="X51" s="722">
        <f t="shared" si="5"/>
        <v>113.8</v>
      </c>
      <c r="Y51" s="722">
        <f t="shared" si="5"/>
        <v>100</v>
      </c>
      <c r="Z51" s="951">
        <f t="shared" si="5"/>
        <v>113.75</v>
      </c>
      <c r="AA51" s="750"/>
      <c r="AB51" s="751"/>
      <c r="AC51" s="951">
        <f>AC54</f>
        <v>113.75</v>
      </c>
      <c r="AD51" s="752">
        <v>100</v>
      </c>
      <c r="AE51" s="950">
        <f>AE54</f>
        <v>113.75</v>
      </c>
      <c r="AF51" s="753"/>
      <c r="AG51" s="754"/>
      <c r="AH51" s="1026">
        <f>AH54</f>
        <v>113.7</v>
      </c>
      <c r="AI51" s="755">
        <f>AI54</f>
        <v>100</v>
      </c>
      <c r="AJ51" s="983">
        <f>AJ54</f>
        <v>113.75</v>
      </c>
      <c r="AK51" s="756"/>
      <c r="AL51" s="757"/>
      <c r="AM51" s="969">
        <f>AM54</f>
        <v>0</v>
      </c>
      <c r="AN51" s="758"/>
      <c r="AO51" s="990">
        <f>AO54</f>
        <v>113.75</v>
      </c>
      <c r="AP51" s="760"/>
      <c r="AQ51" s="761"/>
      <c r="AR51" s="952">
        <f>AR54</f>
        <v>0</v>
      </c>
      <c r="AS51" s="738"/>
      <c r="AT51" s="953">
        <f>AT54</f>
        <v>113.75</v>
      </c>
      <c r="AU51" s="953">
        <f>AU54</f>
        <v>0</v>
      </c>
      <c r="AV51" s="741"/>
      <c r="AW51" s="741"/>
      <c r="AX51" s="741">
        <v>0</v>
      </c>
      <c r="AY51" s="742">
        <v>0</v>
      </c>
      <c r="AZ51" s="746">
        <v>0</v>
      </c>
      <c r="BA51" s="763"/>
      <c r="BB51" s="1113"/>
    </row>
    <row r="52" spans="1:16384" ht="31.2">
      <c r="A52" s="1105"/>
      <c r="B52" s="1108"/>
      <c r="C52" s="1111"/>
      <c r="D52" s="764" t="s">
        <v>37</v>
      </c>
      <c r="E52" s="747"/>
      <c r="F52" s="775"/>
      <c r="G52" s="743"/>
      <c r="H52" s="586"/>
      <c r="I52" s="586"/>
      <c r="J52" s="586"/>
      <c r="K52" s="587"/>
      <c r="L52" s="587"/>
      <c r="M52" s="587"/>
      <c r="N52" s="589"/>
      <c r="O52" s="589"/>
      <c r="P52" s="588"/>
      <c r="Q52" s="590"/>
      <c r="R52" s="590"/>
      <c r="S52" s="590"/>
      <c r="T52" s="592"/>
      <c r="U52" s="592"/>
      <c r="V52" s="592"/>
      <c r="W52" s="593"/>
      <c r="X52" s="593"/>
      <c r="Y52" s="593"/>
      <c r="Z52" s="594"/>
      <c r="AA52" s="595"/>
      <c r="AB52" s="597"/>
      <c r="AC52" s="594"/>
      <c r="AD52" s="765"/>
      <c r="AE52" s="601"/>
      <c r="AF52" s="599"/>
      <c r="AG52" s="600"/>
      <c r="AH52" s="598"/>
      <c r="AI52" s="766"/>
      <c r="AJ52" s="605"/>
      <c r="AK52" s="603"/>
      <c r="AL52" s="767"/>
      <c r="AM52" s="602"/>
      <c r="AN52" s="768"/>
      <c r="AO52" s="769"/>
      <c r="AP52" s="608"/>
      <c r="AQ52" s="770"/>
      <c r="AR52" s="609"/>
      <c r="AS52" s="609"/>
      <c r="AT52" s="612"/>
      <c r="AU52" s="612"/>
      <c r="AV52" s="612"/>
      <c r="AW52" s="612"/>
      <c r="AX52" s="612"/>
      <c r="AY52" s="614"/>
      <c r="AZ52" s="773"/>
      <c r="BA52" s="613"/>
      <c r="BB52" s="1114"/>
    </row>
    <row r="53" spans="1:16384" ht="64.5" customHeight="1">
      <c r="A53" s="1105"/>
      <c r="B53" s="1108"/>
      <c r="C53" s="1111"/>
      <c r="D53" s="774" t="s">
        <v>2</v>
      </c>
      <c r="E53" s="775"/>
      <c r="F53" s="775"/>
      <c r="G53" s="776"/>
      <c r="H53" s="616"/>
      <c r="I53" s="616"/>
      <c r="J53" s="616"/>
      <c r="K53" s="617"/>
      <c r="L53" s="617"/>
      <c r="M53" s="617"/>
      <c r="N53" s="619"/>
      <c r="O53" s="619"/>
      <c r="P53" s="618"/>
      <c r="Q53" s="620"/>
      <c r="R53" s="620"/>
      <c r="S53" s="620"/>
      <c r="T53" s="622"/>
      <c r="U53" s="622"/>
      <c r="V53" s="622"/>
      <c r="W53" s="623"/>
      <c r="X53" s="623"/>
      <c r="Y53" s="623"/>
      <c r="Z53" s="624"/>
      <c r="AA53" s="625"/>
      <c r="AB53" s="627"/>
      <c r="AC53" s="624"/>
      <c r="AD53" s="777"/>
      <c r="AE53" s="631"/>
      <c r="AF53" s="629"/>
      <c r="AG53" s="630"/>
      <c r="AH53" s="628"/>
      <c r="AI53" s="778"/>
      <c r="AJ53" s="635"/>
      <c r="AK53" s="633"/>
      <c r="AL53" s="779"/>
      <c r="AM53" s="632"/>
      <c r="AN53" s="780"/>
      <c r="AO53" s="781"/>
      <c r="AP53" s="638"/>
      <c r="AQ53" s="782"/>
      <c r="AR53" s="639"/>
      <c r="AS53" s="639"/>
      <c r="AT53" s="642"/>
      <c r="AU53" s="612"/>
      <c r="AV53" s="612"/>
      <c r="AW53" s="612"/>
      <c r="AX53" s="612"/>
      <c r="AY53" s="644"/>
      <c r="AZ53" s="786"/>
      <c r="BA53" s="787"/>
      <c r="BB53" s="1114"/>
    </row>
    <row r="54" spans="1:16384" ht="21.75" customHeight="1">
      <c r="A54" s="1105"/>
      <c r="B54" s="1108"/>
      <c r="C54" s="1111"/>
      <c r="D54" s="1005" t="s">
        <v>286</v>
      </c>
      <c r="E54" s="932">
        <f>H54+K54+N54+Q54+T54+W54+Z54+AE54+AJ54+AO54+AT54+AY54</f>
        <v>1365</v>
      </c>
      <c r="F54" s="932">
        <f>I54+L54+O54+R54+U54+X54+AC54+AH54+AM54+AR54+AU54+AZ54</f>
        <v>910</v>
      </c>
      <c r="G54" s="917">
        <f>F54*100/E54</f>
        <v>66.666666666666671</v>
      </c>
      <c r="H54" s="616">
        <v>0</v>
      </c>
      <c r="I54" s="616"/>
      <c r="J54" s="616">
        <v>0</v>
      </c>
      <c r="K54" s="617">
        <v>227.5</v>
      </c>
      <c r="L54" s="617">
        <v>227.5</v>
      </c>
      <c r="M54" s="967">
        <f>L54*100/K54</f>
        <v>100</v>
      </c>
      <c r="N54" s="619">
        <v>113.75</v>
      </c>
      <c r="O54" s="619">
        <v>113.75</v>
      </c>
      <c r="P54" s="618">
        <v>100</v>
      </c>
      <c r="Q54" s="924">
        <v>113.75</v>
      </c>
      <c r="R54" s="620">
        <v>113.75</v>
      </c>
      <c r="S54" s="620">
        <v>0</v>
      </c>
      <c r="T54" s="920">
        <v>113.75</v>
      </c>
      <c r="U54" s="920">
        <v>113.75</v>
      </c>
      <c r="V54" s="622">
        <v>0</v>
      </c>
      <c r="W54" s="925">
        <v>113.75</v>
      </c>
      <c r="X54" s="623">
        <v>113.8</v>
      </c>
      <c r="Y54" s="623">
        <v>100</v>
      </c>
      <c r="Z54" s="926">
        <f>113.75</f>
        <v>113.75</v>
      </c>
      <c r="AA54" s="625"/>
      <c r="AB54" s="627"/>
      <c r="AC54" s="926">
        <v>113.75</v>
      </c>
      <c r="AD54" s="777">
        <v>100</v>
      </c>
      <c r="AE54" s="927">
        <v>113.75</v>
      </c>
      <c r="AF54" s="629"/>
      <c r="AG54" s="630"/>
      <c r="AH54" s="963">
        <v>113.7</v>
      </c>
      <c r="AI54" s="778">
        <v>100</v>
      </c>
      <c r="AJ54" s="928">
        <v>113.75</v>
      </c>
      <c r="AK54" s="633"/>
      <c r="AL54" s="779"/>
      <c r="AM54" s="964"/>
      <c r="AN54" s="780"/>
      <c r="AO54" s="929">
        <v>113.75</v>
      </c>
      <c r="AP54" s="637"/>
      <c r="AQ54" s="782"/>
      <c r="AR54" s="993"/>
      <c r="AS54" s="790"/>
      <c r="AT54" s="930">
        <v>113.75</v>
      </c>
      <c r="AU54" s="992"/>
      <c r="AV54" s="612"/>
      <c r="AW54" s="612"/>
      <c r="AX54" s="612">
        <v>0</v>
      </c>
      <c r="AY54" s="931">
        <v>113.75</v>
      </c>
      <c r="AZ54" s="786">
        <v>0</v>
      </c>
      <c r="BA54" s="643"/>
      <c r="BB54" s="1114"/>
    </row>
    <row r="55" spans="1:16384" ht="87.75" customHeight="1">
      <c r="A55" s="1105"/>
      <c r="B55" s="1108"/>
      <c r="C55" s="1111"/>
      <c r="D55" s="1005" t="s">
        <v>293</v>
      </c>
      <c r="E55" s="744"/>
      <c r="F55" s="744"/>
      <c r="G55" s="745"/>
      <c r="H55" s="670"/>
      <c r="I55" s="670"/>
      <c r="J55" s="670"/>
      <c r="K55" s="671"/>
      <c r="L55" s="671"/>
      <c r="M55" s="671"/>
      <c r="N55" s="645"/>
      <c r="O55" s="645"/>
      <c r="P55" s="672"/>
      <c r="Q55" s="646"/>
      <c r="R55" s="646"/>
      <c r="S55" s="646"/>
      <c r="T55" s="648"/>
      <c r="U55" s="648"/>
      <c r="V55" s="648"/>
      <c r="W55" s="649"/>
      <c r="X55" s="649"/>
      <c r="Y55" s="649"/>
      <c r="Z55" s="650"/>
      <c r="AA55" s="651"/>
      <c r="AB55" s="653"/>
      <c r="AC55" s="650"/>
      <c r="AD55" s="791"/>
      <c r="AE55" s="657"/>
      <c r="AF55" s="655"/>
      <c r="AG55" s="656"/>
      <c r="AH55" s="654"/>
      <c r="AI55" s="792"/>
      <c r="AJ55" s="661"/>
      <c r="AK55" s="659"/>
      <c r="AL55" s="793"/>
      <c r="AM55" s="658"/>
      <c r="AN55" s="794"/>
      <c r="AO55" s="665"/>
      <c r="AP55" s="663"/>
      <c r="AQ55" s="795"/>
      <c r="AR55" s="796"/>
      <c r="AS55" s="797"/>
      <c r="AT55" s="668"/>
      <c r="AU55" s="612"/>
      <c r="AV55" s="612"/>
      <c r="AW55" s="612"/>
      <c r="AX55" s="612"/>
      <c r="AY55" s="669"/>
      <c r="AZ55" s="800"/>
      <c r="BA55" s="673"/>
      <c r="BB55" s="1114"/>
    </row>
    <row r="56" spans="1:16384" ht="21.75" customHeight="1">
      <c r="A56" s="1105"/>
      <c r="B56" s="1108"/>
      <c r="C56" s="1111"/>
      <c r="D56" s="1005" t="s">
        <v>287</v>
      </c>
      <c r="E56" s="744"/>
      <c r="F56" s="744"/>
      <c r="G56" s="745"/>
      <c r="H56" s="670"/>
      <c r="I56" s="670"/>
      <c r="J56" s="670"/>
      <c r="K56" s="671"/>
      <c r="L56" s="671"/>
      <c r="M56" s="671"/>
      <c r="N56" s="645"/>
      <c r="O56" s="645"/>
      <c r="P56" s="672"/>
      <c r="Q56" s="646"/>
      <c r="R56" s="646"/>
      <c r="S56" s="646"/>
      <c r="T56" s="648"/>
      <c r="U56" s="648"/>
      <c r="V56" s="648"/>
      <c r="W56" s="649"/>
      <c r="X56" s="649"/>
      <c r="Y56" s="649"/>
      <c r="Z56" s="650"/>
      <c r="AA56" s="651"/>
      <c r="AB56" s="653"/>
      <c r="AC56" s="650"/>
      <c r="AD56" s="791"/>
      <c r="AE56" s="657"/>
      <c r="AF56" s="655"/>
      <c r="AG56" s="656"/>
      <c r="AH56" s="654"/>
      <c r="AI56" s="792"/>
      <c r="AJ56" s="661"/>
      <c r="AK56" s="659"/>
      <c r="AL56" s="793"/>
      <c r="AM56" s="658"/>
      <c r="AN56" s="794"/>
      <c r="AO56" s="665"/>
      <c r="AP56" s="663"/>
      <c r="AQ56" s="795"/>
      <c r="AR56" s="796"/>
      <c r="AS56" s="797"/>
      <c r="AT56" s="668"/>
      <c r="AU56" s="612"/>
      <c r="AV56" s="612"/>
      <c r="AW56" s="612"/>
      <c r="AX56" s="612"/>
      <c r="AY56" s="669"/>
      <c r="AZ56" s="800"/>
      <c r="BA56" s="673"/>
      <c r="BB56" s="1114"/>
    </row>
    <row r="57" spans="1:16384" ht="33.75" customHeight="1">
      <c r="A57" s="1106"/>
      <c r="B57" s="1109"/>
      <c r="C57" s="1112"/>
      <c r="D57" s="788" t="s">
        <v>43</v>
      </c>
      <c r="E57" s="744"/>
      <c r="F57" s="744"/>
      <c r="G57" s="745"/>
      <c r="H57" s="670"/>
      <c r="I57" s="670"/>
      <c r="J57" s="670"/>
      <c r="K57" s="671"/>
      <c r="L57" s="671"/>
      <c r="M57" s="671"/>
      <c r="N57" s="645"/>
      <c r="O57" s="645"/>
      <c r="P57" s="672"/>
      <c r="Q57" s="646"/>
      <c r="R57" s="646"/>
      <c r="S57" s="646"/>
      <c r="T57" s="648"/>
      <c r="U57" s="648"/>
      <c r="V57" s="648"/>
      <c r="W57" s="649"/>
      <c r="X57" s="649"/>
      <c r="Y57" s="649"/>
      <c r="Z57" s="650"/>
      <c r="AA57" s="651"/>
      <c r="AB57" s="653"/>
      <c r="AC57" s="650"/>
      <c r="AD57" s="791"/>
      <c r="AE57" s="657"/>
      <c r="AF57" s="655"/>
      <c r="AG57" s="656"/>
      <c r="AH57" s="654"/>
      <c r="AI57" s="792"/>
      <c r="AJ57" s="661"/>
      <c r="AK57" s="659"/>
      <c r="AL57" s="793"/>
      <c r="AM57" s="658"/>
      <c r="AN57" s="794"/>
      <c r="AO57" s="665"/>
      <c r="AP57" s="663"/>
      <c r="AQ57" s="795"/>
      <c r="AR57" s="796"/>
      <c r="AS57" s="797"/>
      <c r="AT57" s="668"/>
      <c r="AU57" s="612"/>
      <c r="AV57" s="612"/>
      <c r="AW57" s="612"/>
      <c r="AX57" s="612"/>
      <c r="AY57" s="669"/>
      <c r="AZ57" s="669"/>
      <c r="BA57" s="673"/>
      <c r="BB57" s="1115"/>
    </row>
    <row r="58" spans="1:16384" s="448" customFormat="1" ht="14.25" customHeight="1">
      <c r="A58" s="1236"/>
      <c r="B58" s="1117"/>
      <c r="C58" s="1117"/>
      <c r="D58" s="1117"/>
      <c r="E58" s="1117"/>
      <c r="F58" s="1117"/>
      <c r="G58" s="1117"/>
      <c r="H58" s="1117"/>
      <c r="I58" s="1117"/>
      <c r="J58" s="1117"/>
      <c r="K58" s="1117"/>
      <c r="L58" s="1117"/>
      <c r="M58" s="1117"/>
      <c r="N58" s="1117"/>
      <c r="O58" s="1117"/>
      <c r="P58" s="1117"/>
      <c r="Q58" s="1117"/>
      <c r="R58" s="1117"/>
      <c r="S58" s="1117"/>
      <c r="T58" s="1117"/>
      <c r="U58" s="1117"/>
      <c r="V58" s="1117"/>
      <c r="W58" s="1117"/>
      <c r="X58" s="1117"/>
      <c r="Y58" s="1117"/>
      <c r="Z58" s="1117"/>
      <c r="AA58" s="1117"/>
      <c r="AB58" s="1117"/>
      <c r="AC58" s="1117"/>
      <c r="AD58" s="1117"/>
      <c r="AE58" s="1117"/>
      <c r="AF58" s="1117"/>
      <c r="AG58" s="1117"/>
      <c r="AH58" s="1117"/>
      <c r="AI58" s="1117"/>
      <c r="AJ58" s="1117"/>
      <c r="AK58" s="1117"/>
      <c r="AL58" s="1117"/>
      <c r="AM58" s="1117"/>
      <c r="AN58" s="1117"/>
      <c r="AO58" s="1117"/>
      <c r="AP58" s="1117"/>
      <c r="AQ58" s="1117"/>
      <c r="AR58" s="1117"/>
      <c r="AS58" s="1117"/>
      <c r="AT58" s="1117"/>
      <c r="AU58" s="1117"/>
      <c r="AV58" s="1117"/>
      <c r="AW58" s="1117"/>
      <c r="AX58" s="1117"/>
      <c r="AY58" s="1117"/>
      <c r="AZ58" s="1117"/>
      <c r="BA58" s="1117"/>
      <c r="BB58" s="1118"/>
      <c r="BC58" s="1116"/>
      <c r="BD58" s="1117"/>
      <c r="BE58" s="1117"/>
      <c r="BF58" s="1117"/>
      <c r="BG58" s="1117"/>
      <c r="BH58" s="1117"/>
      <c r="BI58" s="1117"/>
      <c r="BJ58" s="1117"/>
      <c r="BK58" s="1117"/>
      <c r="BL58" s="1117"/>
      <c r="BM58" s="1117"/>
      <c r="BN58" s="1117"/>
      <c r="BO58" s="1117"/>
      <c r="BP58" s="1117"/>
      <c r="BQ58" s="1117"/>
      <c r="BR58" s="1117"/>
      <c r="BS58" s="1117"/>
      <c r="BT58" s="1117"/>
      <c r="BU58" s="1117"/>
      <c r="BV58" s="1117"/>
      <c r="BW58" s="1117"/>
      <c r="BX58" s="1117"/>
      <c r="BY58" s="1117"/>
      <c r="BZ58" s="1117"/>
      <c r="CA58" s="1117"/>
      <c r="CB58" s="1117"/>
      <c r="CC58" s="1117"/>
      <c r="CD58" s="1117"/>
      <c r="CE58" s="1117"/>
      <c r="CF58" s="1117"/>
      <c r="CG58" s="1117"/>
      <c r="CH58" s="1117"/>
      <c r="CI58" s="1117"/>
      <c r="CJ58" s="1117"/>
      <c r="CK58" s="1117"/>
      <c r="CL58" s="1117"/>
      <c r="CM58" s="1117"/>
      <c r="CN58" s="1117"/>
      <c r="CO58" s="1117"/>
      <c r="CP58" s="1117"/>
      <c r="CQ58" s="1117"/>
      <c r="CR58" s="1117"/>
      <c r="CS58" s="1117"/>
      <c r="CT58" s="1117"/>
      <c r="CU58" s="1117"/>
      <c r="CV58" s="1117"/>
      <c r="CW58" s="1117"/>
      <c r="CX58" s="1117"/>
      <c r="CY58" s="1117"/>
      <c r="CZ58" s="1117"/>
      <c r="DA58" s="1117"/>
      <c r="DB58" s="1117"/>
      <c r="DC58" s="1117"/>
      <c r="DD58" s="1118"/>
      <c r="DE58" s="1116"/>
      <c r="DF58" s="1117"/>
      <c r="DG58" s="1117"/>
      <c r="DH58" s="1117"/>
      <c r="DI58" s="1117"/>
      <c r="DJ58" s="1117"/>
      <c r="DK58" s="1117"/>
      <c r="DL58" s="1117"/>
      <c r="DM58" s="1117"/>
      <c r="DN58" s="1117"/>
      <c r="DO58" s="1117"/>
      <c r="DP58" s="1117"/>
      <c r="DQ58" s="1117"/>
      <c r="DR58" s="1117"/>
      <c r="DS58" s="1117"/>
      <c r="DT58" s="1117"/>
      <c r="DU58" s="1117"/>
      <c r="DV58" s="1117"/>
      <c r="DW58" s="1117"/>
      <c r="DX58" s="1117"/>
      <c r="DY58" s="1117"/>
      <c r="DZ58" s="1117"/>
      <c r="EA58" s="1117"/>
      <c r="EB58" s="1117"/>
      <c r="EC58" s="1117"/>
      <c r="ED58" s="1117"/>
      <c r="EE58" s="1117"/>
      <c r="EF58" s="1117"/>
      <c r="EG58" s="1117"/>
      <c r="EH58" s="1117"/>
      <c r="EI58" s="1117"/>
      <c r="EJ58" s="1117"/>
      <c r="EK58" s="1117"/>
      <c r="EL58" s="1117"/>
      <c r="EM58" s="1117"/>
      <c r="EN58" s="1117"/>
      <c r="EO58" s="1117"/>
      <c r="EP58" s="1117"/>
      <c r="EQ58" s="1117"/>
      <c r="ER58" s="1117"/>
      <c r="ES58" s="1117"/>
      <c r="ET58" s="1117"/>
      <c r="EU58" s="1117"/>
      <c r="EV58" s="1117"/>
      <c r="EW58" s="1117"/>
      <c r="EX58" s="1117"/>
      <c r="EY58" s="1117"/>
      <c r="EZ58" s="1117"/>
      <c r="FA58" s="1117"/>
      <c r="FB58" s="1117"/>
      <c r="FC58" s="1117"/>
      <c r="FD58" s="1117"/>
      <c r="FE58" s="1117"/>
      <c r="FF58" s="1118"/>
      <c r="FG58" s="1116"/>
      <c r="FH58" s="1117"/>
      <c r="FI58" s="1117"/>
      <c r="FJ58" s="1117"/>
      <c r="FK58" s="1117"/>
      <c r="FL58" s="1117"/>
      <c r="FM58" s="1117"/>
      <c r="FN58" s="1117"/>
      <c r="FO58" s="1117"/>
      <c r="FP58" s="1117"/>
      <c r="FQ58" s="1117"/>
      <c r="FR58" s="1117"/>
      <c r="FS58" s="1117"/>
      <c r="FT58" s="1117"/>
      <c r="FU58" s="1117"/>
      <c r="FV58" s="1117"/>
      <c r="FW58" s="1117"/>
      <c r="FX58" s="1117"/>
      <c r="FY58" s="1117"/>
      <c r="FZ58" s="1117"/>
      <c r="GA58" s="1117"/>
      <c r="GB58" s="1117"/>
      <c r="GC58" s="1117"/>
      <c r="GD58" s="1117"/>
      <c r="GE58" s="1117"/>
      <c r="GF58" s="1117"/>
      <c r="GG58" s="1117"/>
      <c r="GH58" s="1117"/>
      <c r="GI58" s="1117"/>
      <c r="GJ58" s="1117"/>
      <c r="GK58" s="1117"/>
      <c r="GL58" s="1117"/>
      <c r="GM58" s="1117"/>
      <c r="GN58" s="1117"/>
      <c r="GO58" s="1117"/>
      <c r="GP58" s="1117"/>
      <c r="GQ58" s="1117"/>
      <c r="GR58" s="1117"/>
      <c r="GS58" s="1117"/>
      <c r="GT58" s="1117"/>
      <c r="GU58" s="1117"/>
      <c r="GV58" s="1117"/>
      <c r="GW58" s="1117"/>
      <c r="GX58" s="1117"/>
      <c r="GY58" s="1117"/>
      <c r="GZ58" s="1117"/>
      <c r="HA58" s="1117"/>
      <c r="HB58" s="1117"/>
      <c r="HC58" s="1117"/>
      <c r="HD58" s="1117"/>
      <c r="HE58" s="1117"/>
      <c r="HF58" s="1117"/>
      <c r="HG58" s="1117"/>
      <c r="HH58" s="1118"/>
      <c r="HI58" s="1116"/>
      <c r="HJ58" s="1117"/>
      <c r="HK58" s="1117"/>
      <c r="HL58" s="1117"/>
      <c r="HM58" s="1117"/>
      <c r="HN58" s="1117"/>
      <c r="HO58" s="1117"/>
      <c r="HP58" s="1117"/>
      <c r="HQ58" s="1117"/>
      <c r="HR58" s="1117"/>
      <c r="HS58" s="1117"/>
      <c r="HT58" s="1117"/>
      <c r="HU58" s="1117"/>
      <c r="HV58" s="1117"/>
      <c r="HW58" s="1117"/>
      <c r="HX58" s="1117"/>
      <c r="HY58" s="1117"/>
      <c r="HZ58" s="1117"/>
      <c r="IA58" s="1117"/>
      <c r="IB58" s="1117"/>
      <c r="IC58" s="1117"/>
      <c r="ID58" s="1117"/>
      <c r="IE58" s="1117"/>
      <c r="IF58" s="1117"/>
      <c r="IG58" s="1117"/>
      <c r="IH58" s="1117"/>
      <c r="II58" s="1117"/>
      <c r="IJ58" s="1117"/>
      <c r="IK58" s="1117"/>
      <c r="IL58" s="1117"/>
      <c r="IM58" s="1117"/>
      <c r="IN58" s="1117"/>
      <c r="IO58" s="1117"/>
      <c r="IP58" s="1117"/>
      <c r="IQ58" s="1117"/>
      <c r="IR58" s="1117"/>
      <c r="IS58" s="1117"/>
      <c r="IT58" s="1117"/>
      <c r="IU58" s="1117"/>
      <c r="IV58" s="1117"/>
      <c r="IW58" s="1117"/>
      <c r="IX58" s="1117"/>
      <c r="IY58" s="1117"/>
      <c r="IZ58" s="1117"/>
      <c r="JA58" s="1117"/>
      <c r="JB58" s="1117"/>
      <c r="JC58" s="1117"/>
      <c r="JD58" s="1117"/>
      <c r="JE58" s="1117"/>
      <c r="JF58" s="1117"/>
      <c r="JG58" s="1117"/>
      <c r="JH58" s="1117"/>
      <c r="JI58" s="1117"/>
      <c r="JJ58" s="1118"/>
      <c r="JK58" s="1116"/>
      <c r="JL58" s="1117"/>
      <c r="JM58" s="1117"/>
      <c r="JN58" s="1117"/>
      <c r="JO58" s="1117"/>
      <c r="JP58" s="1117"/>
      <c r="JQ58" s="1117"/>
      <c r="JR58" s="1117"/>
      <c r="JS58" s="1117"/>
      <c r="JT58" s="1117"/>
      <c r="JU58" s="1117"/>
      <c r="JV58" s="1117"/>
      <c r="JW58" s="1117"/>
      <c r="JX58" s="1117"/>
      <c r="JY58" s="1117"/>
      <c r="JZ58" s="1117"/>
      <c r="KA58" s="1117"/>
      <c r="KB58" s="1117"/>
      <c r="KC58" s="1117"/>
      <c r="KD58" s="1117"/>
      <c r="KE58" s="1117"/>
      <c r="KF58" s="1117"/>
      <c r="KG58" s="1117"/>
      <c r="KH58" s="1117"/>
      <c r="KI58" s="1117"/>
      <c r="KJ58" s="1117"/>
      <c r="KK58" s="1117"/>
      <c r="KL58" s="1117"/>
      <c r="KM58" s="1117"/>
      <c r="KN58" s="1117"/>
      <c r="KO58" s="1117"/>
      <c r="KP58" s="1117"/>
      <c r="KQ58" s="1117"/>
      <c r="KR58" s="1117"/>
      <c r="KS58" s="1117"/>
      <c r="KT58" s="1117"/>
      <c r="KU58" s="1117"/>
      <c r="KV58" s="1117"/>
      <c r="KW58" s="1117"/>
      <c r="KX58" s="1117"/>
      <c r="KY58" s="1117"/>
      <c r="KZ58" s="1117"/>
      <c r="LA58" s="1117"/>
      <c r="LB58" s="1117"/>
      <c r="LC58" s="1117"/>
      <c r="LD58" s="1117"/>
      <c r="LE58" s="1117"/>
      <c r="LF58" s="1117"/>
      <c r="LG58" s="1117"/>
      <c r="LH58" s="1117"/>
      <c r="LI58" s="1117"/>
      <c r="LJ58" s="1117"/>
      <c r="LK58" s="1117"/>
      <c r="LL58" s="1118"/>
      <c r="LM58" s="1116"/>
      <c r="LN58" s="1117"/>
      <c r="LO58" s="1117"/>
      <c r="LP58" s="1117"/>
      <c r="LQ58" s="1117"/>
      <c r="LR58" s="1117"/>
      <c r="LS58" s="1117"/>
      <c r="LT58" s="1117"/>
      <c r="LU58" s="1117"/>
      <c r="LV58" s="1117"/>
      <c r="LW58" s="1117"/>
      <c r="LX58" s="1117"/>
      <c r="LY58" s="1117"/>
      <c r="LZ58" s="1117"/>
      <c r="MA58" s="1117"/>
      <c r="MB58" s="1117"/>
      <c r="MC58" s="1117"/>
      <c r="MD58" s="1117"/>
      <c r="ME58" s="1117"/>
      <c r="MF58" s="1117"/>
      <c r="MG58" s="1117"/>
      <c r="MH58" s="1117"/>
      <c r="MI58" s="1117"/>
      <c r="MJ58" s="1117"/>
      <c r="MK58" s="1117"/>
      <c r="ML58" s="1117"/>
      <c r="MM58" s="1117"/>
      <c r="MN58" s="1117"/>
      <c r="MO58" s="1117"/>
      <c r="MP58" s="1117"/>
      <c r="MQ58" s="1117"/>
      <c r="MR58" s="1117"/>
      <c r="MS58" s="1117"/>
      <c r="MT58" s="1117"/>
      <c r="MU58" s="1117"/>
      <c r="MV58" s="1117"/>
      <c r="MW58" s="1117"/>
      <c r="MX58" s="1117"/>
      <c r="MY58" s="1117"/>
      <c r="MZ58" s="1117"/>
      <c r="NA58" s="1117"/>
      <c r="NB58" s="1117"/>
      <c r="NC58" s="1117"/>
      <c r="ND58" s="1117"/>
      <c r="NE58" s="1117"/>
      <c r="NF58" s="1117"/>
      <c r="NG58" s="1117"/>
      <c r="NH58" s="1117"/>
      <c r="NI58" s="1117"/>
      <c r="NJ58" s="1117"/>
      <c r="NK58" s="1117"/>
      <c r="NL58" s="1117"/>
      <c r="NM58" s="1117"/>
      <c r="NN58" s="1118"/>
      <c r="NO58" s="1116"/>
      <c r="NP58" s="1117"/>
      <c r="NQ58" s="1117"/>
      <c r="NR58" s="1117"/>
      <c r="NS58" s="1117"/>
      <c r="NT58" s="1117"/>
      <c r="NU58" s="1117"/>
      <c r="NV58" s="1117"/>
      <c r="NW58" s="1117"/>
      <c r="NX58" s="1117"/>
      <c r="NY58" s="1117"/>
      <c r="NZ58" s="1117"/>
      <c r="OA58" s="1117"/>
      <c r="OB58" s="1117"/>
      <c r="OC58" s="1117"/>
      <c r="OD58" s="1117"/>
      <c r="OE58" s="1117"/>
      <c r="OF58" s="1117"/>
      <c r="OG58" s="1117"/>
      <c r="OH58" s="1117"/>
      <c r="OI58" s="1117"/>
      <c r="OJ58" s="1117"/>
      <c r="OK58" s="1117"/>
      <c r="OL58" s="1117"/>
      <c r="OM58" s="1117"/>
      <c r="ON58" s="1117"/>
      <c r="OO58" s="1117"/>
      <c r="OP58" s="1117"/>
      <c r="OQ58" s="1117"/>
      <c r="OR58" s="1117"/>
      <c r="OS58" s="1117"/>
      <c r="OT58" s="1117"/>
      <c r="OU58" s="1117"/>
      <c r="OV58" s="1117"/>
      <c r="OW58" s="1117"/>
      <c r="OX58" s="1117"/>
      <c r="OY58" s="1117"/>
      <c r="OZ58" s="1117"/>
      <c r="PA58" s="1117"/>
      <c r="PB58" s="1117"/>
      <c r="PC58" s="1117"/>
      <c r="PD58" s="1117"/>
      <c r="PE58" s="1117"/>
      <c r="PF58" s="1117"/>
      <c r="PG58" s="1117"/>
      <c r="PH58" s="1117"/>
      <c r="PI58" s="1117"/>
      <c r="PJ58" s="1117"/>
      <c r="PK58" s="1117"/>
      <c r="PL58" s="1117"/>
      <c r="PM58" s="1117"/>
      <c r="PN58" s="1117"/>
      <c r="PO58" s="1117"/>
      <c r="PP58" s="1118"/>
      <c r="PQ58" s="1116"/>
      <c r="PR58" s="1117"/>
      <c r="PS58" s="1117"/>
      <c r="PT58" s="1117"/>
      <c r="PU58" s="1117"/>
      <c r="PV58" s="1117"/>
      <c r="PW58" s="1117"/>
      <c r="PX58" s="1117"/>
      <c r="PY58" s="1117"/>
      <c r="PZ58" s="1117"/>
      <c r="QA58" s="1117"/>
      <c r="QB58" s="1117"/>
      <c r="QC58" s="1117"/>
      <c r="QD58" s="1117"/>
      <c r="QE58" s="1117"/>
      <c r="QF58" s="1117"/>
      <c r="QG58" s="1117"/>
      <c r="QH58" s="1117"/>
      <c r="QI58" s="1117"/>
      <c r="QJ58" s="1117"/>
      <c r="QK58" s="1117"/>
      <c r="QL58" s="1117"/>
      <c r="QM58" s="1117"/>
      <c r="QN58" s="1117"/>
      <c r="QO58" s="1117"/>
      <c r="QP58" s="1117"/>
      <c r="QQ58" s="1117"/>
      <c r="QR58" s="1117"/>
      <c r="QS58" s="1117"/>
      <c r="QT58" s="1117"/>
      <c r="QU58" s="1117"/>
      <c r="QV58" s="1117"/>
      <c r="QW58" s="1117"/>
      <c r="QX58" s="1117"/>
      <c r="QY58" s="1117"/>
      <c r="QZ58" s="1117"/>
      <c r="RA58" s="1117"/>
      <c r="RB58" s="1117"/>
      <c r="RC58" s="1117"/>
      <c r="RD58" s="1117"/>
      <c r="RE58" s="1117"/>
      <c r="RF58" s="1117"/>
      <c r="RG58" s="1117"/>
      <c r="RH58" s="1117"/>
      <c r="RI58" s="1117"/>
      <c r="RJ58" s="1117"/>
      <c r="RK58" s="1117"/>
      <c r="RL58" s="1117"/>
      <c r="RM58" s="1117"/>
      <c r="RN58" s="1117"/>
      <c r="RO58" s="1117"/>
      <c r="RP58" s="1117"/>
      <c r="RQ58" s="1117"/>
      <c r="RR58" s="1118"/>
      <c r="RS58" s="1116"/>
      <c r="RT58" s="1117"/>
      <c r="RU58" s="1117"/>
      <c r="RV58" s="1117"/>
      <c r="RW58" s="1117"/>
      <c r="RX58" s="1117"/>
      <c r="RY58" s="1117"/>
      <c r="RZ58" s="1117"/>
      <c r="SA58" s="1117"/>
      <c r="SB58" s="1117"/>
      <c r="SC58" s="1117"/>
      <c r="SD58" s="1117"/>
      <c r="SE58" s="1117"/>
      <c r="SF58" s="1117"/>
      <c r="SG58" s="1117"/>
      <c r="SH58" s="1117"/>
      <c r="SI58" s="1117"/>
      <c r="SJ58" s="1117"/>
      <c r="SK58" s="1117"/>
      <c r="SL58" s="1117"/>
      <c r="SM58" s="1117"/>
      <c r="SN58" s="1117"/>
      <c r="SO58" s="1117"/>
      <c r="SP58" s="1117"/>
      <c r="SQ58" s="1117"/>
      <c r="SR58" s="1117"/>
      <c r="SS58" s="1117"/>
      <c r="ST58" s="1117"/>
      <c r="SU58" s="1117"/>
      <c r="SV58" s="1117"/>
      <c r="SW58" s="1117"/>
      <c r="SX58" s="1117"/>
      <c r="SY58" s="1117"/>
      <c r="SZ58" s="1117"/>
      <c r="TA58" s="1117"/>
      <c r="TB58" s="1117"/>
      <c r="TC58" s="1117"/>
      <c r="TD58" s="1117"/>
      <c r="TE58" s="1117"/>
      <c r="TF58" s="1117"/>
      <c r="TG58" s="1117"/>
      <c r="TH58" s="1117"/>
      <c r="TI58" s="1117"/>
      <c r="TJ58" s="1117"/>
      <c r="TK58" s="1117"/>
      <c r="TL58" s="1117"/>
      <c r="TM58" s="1117"/>
      <c r="TN58" s="1117"/>
      <c r="TO58" s="1117"/>
      <c r="TP58" s="1117"/>
      <c r="TQ58" s="1117"/>
      <c r="TR58" s="1117"/>
      <c r="TS58" s="1117"/>
      <c r="TT58" s="1118"/>
      <c r="TU58" s="1116"/>
      <c r="TV58" s="1117"/>
      <c r="TW58" s="1117"/>
      <c r="TX58" s="1117"/>
      <c r="TY58" s="1117"/>
      <c r="TZ58" s="1117"/>
      <c r="UA58" s="1117"/>
      <c r="UB58" s="1117"/>
      <c r="UC58" s="1117"/>
      <c r="UD58" s="1117"/>
      <c r="UE58" s="1117"/>
      <c r="UF58" s="1117"/>
      <c r="UG58" s="1117"/>
      <c r="UH58" s="1117"/>
      <c r="UI58" s="1117"/>
      <c r="UJ58" s="1117"/>
      <c r="UK58" s="1117"/>
      <c r="UL58" s="1117"/>
      <c r="UM58" s="1117"/>
      <c r="UN58" s="1117"/>
      <c r="UO58" s="1117"/>
      <c r="UP58" s="1117"/>
      <c r="UQ58" s="1117"/>
      <c r="UR58" s="1117"/>
      <c r="US58" s="1117"/>
      <c r="UT58" s="1117"/>
      <c r="UU58" s="1117"/>
      <c r="UV58" s="1117"/>
      <c r="UW58" s="1117"/>
      <c r="UX58" s="1117"/>
      <c r="UY58" s="1117"/>
      <c r="UZ58" s="1117"/>
      <c r="VA58" s="1117"/>
      <c r="VB58" s="1117"/>
      <c r="VC58" s="1117"/>
      <c r="VD58" s="1117"/>
      <c r="VE58" s="1117"/>
      <c r="VF58" s="1117"/>
      <c r="VG58" s="1117"/>
      <c r="VH58" s="1117"/>
      <c r="VI58" s="1117"/>
      <c r="VJ58" s="1117"/>
      <c r="VK58" s="1117"/>
      <c r="VL58" s="1117"/>
      <c r="VM58" s="1117"/>
      <c r="VN58" s="1117"/>
      <c r="VO58" s="1117"/>
      <c r="VP58" s="1117"/>
      <c r="VQ58" s="1117"/>
      <c r="VR58" s="1117"/>
      <c r="VS58" s="1117"/>
      <c r="VT58" s="1117"/>
      <c r="VU58" s="1117"/>
      <c r="VV58" s="1118"/>
      <c r="VW58" s="1116"/>
      <c r="VX58" s="1117"/>
      <c r="VY58" s="1117"/>
      <c r="VZ58" s="1117"/>
      <c r="WA58" s="1117"/>
      <c r="WB58" s="1117"/>
      <c r="WC58" s="1117"/>
      <c r="WD58" s="1117"/>
      <c r="WE58" s="1117"/>
      <c r="WF58" s="1117"/>
      <c r="WG58" s="1117"/>
      <c r="WH58" s="1117"/>
      <c r="WI58" s="1117"/>
      <c r="WJ58" s="1117"/>
      <c r="WK58" s="1117"/>
      <c r="WL58" s="1117"/>
      <c r="WM58" s="1117"/>
      <c r="WN58" s="1117"/>
      <c r="WO58" s="1117"/>
      <c r="WP58" s="1117"/>
      <c r="WQ58" s="1117"/>
      <c r="WR58" s="1117"/>
      <c r="WS58" s="1117"/>
      <c r="WT58" s="1117"/>
      <c r="WU58" s="1117"/>
      <c r="WV58" s="1117"/>
      <c r="WW58" s="1117"/>
      <c r="WX58" s="1117"/>
      <c r="WY58" s="1117"/>
      <c r="WZ58" s="1117"/>
      <c r="XA58" s="1117"/>
      <c r="XB58" s="1117"/>
      <c r="XC58" s="1117"/>
      <c r="XD58" s="1117"/>
      <c r="XE58" s="1117"/>
      <c r="XF58" s="1117"/>
      <c r="XG58" s="1117"/>
      <c r="XH58" s="1117"/>
      <c r="XI58" s="1117"/>
      <c r="XJ58" s="1117"/>
      <c r="XK58" s="1117"/>
      <c r="XL58" s="1117"/>
      <c r="XM58" s="1117"/>
      <c r="XN58" s="1117"/>
      <c r="XO58" s="1117"/>
      <c r="XP58" s="1117"/>
      <c r="XQ58" s="1117"/>
      <c r="XR58" s="1117"/>
      <c r="XS58" s="1117"/>
      <c r="XT58" s="1117"/>
      <c r="XU58" s="1117"/>
      <c r="XV58" s="1117"/>
      <c r="XW58" s="1117"/>
      <c r="XX58" s="1118"/>
      <c r="XY58" s="1116"/>
      <c r="XZ58" s="1117"/>
      <c r="YA58" s="1117"/>
      <c r="YB58" s="1117"/>
      <c r="YC58" s="1117"/>
      <c r="YD58" s="1117"/>
      <c r="YE58" s="1117"/>
      <c r="YF58" s="1117"/>
      <c r="YG58" s="1117"/>
      <c r="YH58" s="1117"/>
      <c r="YI58" s="1117"/>
      <c r="YJ58" s="1117"/>
      <c r="YK58" s="1117"/>
      <c r="YL58" s="1117"/>
      <c r="YM58" s="1117"/>
      <c r="YN58" s="1117"/>
      <c r="YO58" s="1117"/>
      <c r="YP58" s="1117"/>
      <c r="YQ58" s="1117"/>
      <c r="YR58" s="1117"/>
      <c r="YS58" s="1117"/>
      <c r="YT58" s="1117"/>
      <c r="YU58" s="1117"/>
      <c r="YV58" s="1117"/>
      <c r="YW58" s="1117"/>
      <c r="YX58" s="1117"/>
      <c r="YY58" s="1117"/>
      <c r="YZ58" s="1117"/>
      <c r="ZA58" s="1117"/>
      <c r="ZB58" s="1117"/>
      <c r="ZC58" s="1117"/>
      <c r="ZD58" s="1117"/>
      <c r="ZE58" s="1117"/>
      <c r="ZF58" s="1117"/>
      <c r="ZG58" s="1117"/>
      <c r="ZH58" s="1117"/>
      <c r="ZI58" s="1117"/>
      <c r="ZJ58" s="1117"/>
      <c r="ZK58" s="1117"/>
      <c r="ZL58" s="1117"/>
      <c r="ZM58" s="1117"/>
      <c r="ZN58" s="1117"/>
      <c r="ZO58" s="1117"/>
      <c r="ZP58" s="1117"/>
      <c r="ZQ58" s="1117"/>
      <c r="ZR58" s="1117"/>
      <c r="ZS58" s="1117"/>
      <c r="ZT58" s="1117"/>
      <c r="ZU58" s="1117"/>
      <c r="ZV58" s="1117"/>
      <c r="ZW58" s="1117"/>
      <c r="ZX58" s="1117"/>
      <c r="ZY58" s="1117"/>
      <c r="ZZ58" s="1118"/>
      <c r="AAA58" s="1116"/>
      <c r="AAB58" s="1117"/>
      <c r="AAC58" s="1117"/>
      <c r="AAD58" s="1117"/>
      <c r="AAE58" s="1117"/>
      <c r="AAF58" s="1117"/>
      <c r="AAG58" s="1117"/>
      <c r="AAH58" s="1117"/>
      <c r="AAI58" s="1117"/>
      <c r="AAJ58" s="1117"/>
      <c r="AAK58" s="1117"/>
      <c r="AAL58" s="1117"/>
      <c r="AAM58" s="1117"/>
      <c r="AAN58" s="1117"/>
      <c r="AAO58" s="1117"/>
      <c r="AAP58" s="1117"/>
      <c r="AAQ58" s="1117"/>
      <c r="AAR58" s="1117"/>
      <c r="AAS58" s="1117"/>
      <c r="AAT58" s="1117"/>
      <c r="AAU58" s="1117"/>
      <c r="AAV58" s="1117"/>
      <c r="AAW58" s="1117"/>
      <c r="AAX58" s="1117"/>
      <c r="AAY58" s="1117"/>
      <c r="AAZ58" s="1117"/>
      <c r="ABA58" s="1117"/>
      <c r="ABB58" s="1117"/>
      <c r="ABC58" s="1117"/>
      <c r="ABD58" s="1117"/>
      <c r="ABE58" s="1117"/>
      <c r="ABF58" s="1117"/>
      <c r="ABG58" s="1117"/>
      <c r="ABH58" s="1117"/>
      <c r="ABI58" s="1117"/>
      <c r="ABJ58" s="1117"/>
      <c r="ABK58" s="1117"/>
      <c r="ABL58" s="1117"/>
      <c r="ABM58" s="1117"/>
      <c r="ABN58" s="1117"/>
      <c r="ABO58" s="1117"/>
      <c r="ABP58" s="1117"/>
      <c r="ABQ58" s="1117"/>
      <c r="ABR58" s="1117"/>
      <c r="ABS58" s="1117"/>
      <c r="ABT58" s="1117"/>
      <c r="ABU58" s="1117"/>
      <c r="ABV58" s="1117"/>
      <c r="ABW58" s="1117"/>
      <c r="ABX58" s="1117"/>
      <c r="ABY58" s="1117"/>
      <c r="ABZ58" s="1117"/>
      <c r="ACA58" s="1117"/>
      <c r="ACB58" s="1118"/>
      <c r="ACC58" s="1116"/>
      <c r="ACD58" s="1117"/>
      <c r="ACE58" s="1117"/>
      <c r="ACF58" s="1117"/>
      <c r="ACG58" s="1117"/>
      <c r="ACH58" s="1117"/>
      <c r="ACI58" s="1117"/>
      <c r="ACJ58" s="1117"/>
      <c r="ACK58" s="1117"/>
      <c r="ACL58" s="1117"/>
      <c r="ACM58" s="1117"/>
      <c r="ACN58" s="1117"/>
      <c r="ACO58" s="1117"/>
      <c r="ACP58" s="1117"/>
      <c r="ACQ58" s="1117"/>
      <c r="ACR58" s="1117"/>
      <c r="ACS58" s="1117"/>
      <c r="ACT58" s="1117"/>
      <c r="ACU58" s="1117"/>
      <c r="ACV58" s="1117"/>
      <c r="ACW58" s="1117"/>
      <c r="ACX58" s="1117"/>
      <c r="ACY58" s="1117"/>
      <c r="ACZ58" s="1117"/>
      <c r="ADA58" s="1117"/>
      <c r="ADB58" s="1117"/>
      <c r="ADC58" s="1117"/>
      <c r="ADD58" s="1117"/>
      <c r="ADE58" s="1117"/>
      <c r="ADF58" s="1117"/>
      <c r="ADG58" s="1117"/>
      <c r="ADH58" s="1117"/>
      <c r="ADI58" s="1117"/>
      <c r="ADJ58" s="1117"/>
      <c r="ADK58" s="1117"/>
      <c r="ADL58" s="1117"/>
      <c r="ADM58" s="1117"/>
      <c r="ADN58" s="1117"/>
      <c r="ADO58" s="1117"/>
      <c r="ADP58" s="1117"/>
      <c r="ADQ58" s="1117"/>
      <c r="ADR58" s="1117"/>
      <c r="ADS58" s="1117"/>
      <c r="ADT58" s="1117"/>
      <c r="ADU58" s="1117"/>
      <c r="ADV58" s="1117"/>
      <c r="ADW58" s="1117"/>
      <c r="ADX58" s="1117"/>
      <c r="ADY58" s="1117"/>
      <c r="ADZ58" s="1117"/>
      <c r="AEA58" s="1117"/>
      <c r="AEB58" s="1117"/>
      <c r="AEC58" s="1117"/>
      <c r="AED58" s="1118"/>
      <c r="AEE58" s="1116"/>
      <c r="AEF58" s="1117"/>
      <c r="AEG58" s="1117"/>
      <c r="AEH58" s="1117"/>
      <c r="AEI58" s="1117"/>
      <c r="AEJ58" s="1117"/>
      <c r="AEK58" s="1117"/>
      <c r="AEL58" s="1117"/>
      <c r="AEM58" s="1117"/>
      <c r="AEN58" s="1117"/>
      <c r="AEO58" s="1117"/>
      <c r="AEP58" s="1117"/>
      <c r="AEQ58" s="1117"/>
      <c r="AER58" s="1117"/>
      <c r="AES58" s="1117"/>
      <c r="AET58" s="1117"/>
      <c r="AEU58" s="1117"/>
      <c r="AEV58" s="1117"/>
      <c r="AEW58" s="1117"/>
      <c r="AEX58" s="1117"/>
      <c r="AEY58" s="1117"/>
      <c r="AEZ58" s="1117"/>
      <c r="AFA58" s="1117"/>
      <c r="AFB58" s="1117"/>
      <c r="AFC58" s="1117"/>
      <c r="AFD58" s="1117"/>
      <c r="AFE58" s="1117"/>
      <c r="AFF58" s="1117"/>
      <c r="AFG58" s="1117"/>
      <c r="AFH58" s="1117"/>
      <c r="AFI58" s="1117"/>
      <c r="AFJ58" s="1117"/>
      <c r="AFK58" s="1117"/>
      <c r="AFL58" s="1117"/>
      <c r="AFM58" s="1117"/>
      <c r="AFN58" s="1117"/>
      <c r="AFO58" s="1117"/>
      <c r="AFP58" s="1117"/>
      <c r="AFQ58" s="1117"/>
      <c r="AFR58" s="1117"/>
      <c r="AFS58" s="1117"/>
      <c r="AFT58" s="1117"/>
      <c r="AFU58" s="1117"/>
      <c r="AFV58" s="1117"/>
      <c r="AFW58" s="1117"/>
      <c r="AFX58" s="1117"/>
      <c r="AFY58" s="1117"/>
      <c r="AFZ58" s="1117"/>
      <c r="AGA58" s="1117"/>
      <c r="AGB58" s="1117"/>
      <c r="AGC58" s="1117"/>
      <c r="AGD58" s="1117"/>
      <c r="AGE58" s="1117"/>
      <c r="AGF58" s="1118"/>
      <c r="AGG58" s="1116"/>
      <c r="AGH58" s="1117"/>
      <c r="AGI58" s="1117"/>
      <c r="AGJ58" s="1117"/>
      <c r="AGK58" s="1117"/>
      <c r="AGL58" s="1117"/>
      <c r="AGM58" s="1117"/>
      <c r="AGN58" s="1117"/>
      <c r="AGO58" s="1117"/>
      <c r="AGP58" s="1117"/>
      <c r="AGQ58" s="1117"/>
      <c r="AGR58" s="1117"/>
      <c r="AGS58" s="1117"/>
      <c r="AGT58" s="1117"/>
      <c r="AGU58" s="1117"/>
      <c r="AGV58" s="1117"/>
      <c r="AGW58" s="1117"/>
      <c r="AGX58" s="1117"/>
      <c r="AGY58" s="1117"/>
      <c r="AGZ58" s="1117"/>
      <c r="AHA58" s="1117"/>
      <c r="AHB58" s="1117"/>
      <c r="AHC58" s="1117"/>
      <c r="AHD58" s="1117"/>
      <c r="AHE58" s="1117"/>
      <c r="AHF58" s="1117"/>
      <c r="AHG58" s="1117"/>
      <c r="AHH58" s="1117"/>
      <c r="AHI58" s="1117"/>
      <c r="AHJ58" s="1117"/>
      <c r="AHK58" s="1117"/>
      <c r="AHL58" s="1117"/>
      <c r="AHM58" s="1117"/>
      <c r="AHN58" s="1117"/>
      <c r="AHO58" s="1117"/>
      <c r="AHP58" s="1117"/>
      <c r="AHQ58" s="1117"/>
      <c r="AHR58" s="1117"/>
      <c r="AHS58" s="1117"/>
      <c r="AHT58" s="1117"/>
      <c r="AHU58" s="1117"/>
      <c r="AHV58" s="1117"/>
      <c r="AHW58" s="1117"/>
      <c r="AHX58" s="1117"/>
      <c r="AHY58" s="1117"/>
      <c r="AHZ58" s="1117"/>
      <c r="AIA58" s="1117"/>
      <c r="AIB58" s="1117"/>
      <c r="AIC58" s="1117"/>
      <c r="AID58" s="1117"/>
      <c r="AIE58" s="1117"/>
      <c r="AIF58" s="1117"/>
      <c r="AIG58" s="1117"/>
      <c r="AIH58" s="1118"/>
      <c r="AII58" s="1116"/>
      <c r="AIJ58" s="1117"/>
      <c r="AIK58" s="1117"/>
      <c r="AIL58" s="1117"/>
      <c r="AIM58" s="1117"/>
      <c r="AIN58" s="1117"/>
      <c r="AIO58" s="1117"/>
      <c r="AIP58" s="1117"/>
      <c r="AIQ58" s="1117"/>
      <c r="AIR58" s="1117"/>
      <c r="AIS58" s="1117"/>
      <c r="AIT58" s="1117"/>
      <c r="AIU58" s="1117"/>
      <c r="AIV58" s="1117"/>
      <c r="AIW58" s="1117"/>
      <c r="AIX58" s="1117"/>
      <c r="AIY58" s="1117"/>
      <c r="AIZ58" s="1117"/>
      <c r="AJA58" s="1117"/>
      <c r="AJB58" s="1117"/>
      <c r="AJC58" s="1117"/>
      <c r="AJD58" s="1117"/>
      <c r="AJE58" s="1117"/>
      <c r="AJF58" s="1117"/>
      <c r="AJG58" s="1117"/>
      <c r="AJH58" s="1117"/>
      <c r="AJI58" s="1117"/>
      <c r="AJJ58" s="1117"/>
      <c r="AJK58" s="1117"/>
      <c r="AJL58" s="1117"/>
      <c r="AJM58" s="1117"/>
      <c r="AJN58" s="1117"/>
      <c r="AJO58" s="1117"/>
      <c r="AJP58" s="1117"/>
      <c r="AJQ58" s="1117"/>
      <c r="AJR58" s="1117"/>
      <c r="AJS58" s="1117"/>
      <c r="AJT58" s="1117"/>
      <c r="AJU58" s="1117"/>
      <c r="AJV58" s="1117"/>
      <c r="AJW58" s="1117"/>
      <c r="AJX58" s="1117"/>
      <c r="AJY58" s="1117"/>
      <c r="AJZ58" s="1117"/>
      <c r="AKA58" s="1117"/>
      <c r="AKB58" s="1117"/>
      <c r="AKC58" s="1117"/>
      <c r="AKD58" s="1117"/>
      <c r="AKE58" s="1117"/>
      <c r="AKF58" s="1117"/>
      <c r="AKG58" s="1117"/>
      <c r="AKH58" s="1117"/>
      <c r="AKI58" s="1117"/>
      <c r="AKJ58" s="1118"/>
      <c r="AKK58" s="1116"/>
      <c r="AKL58" s="1117"/>
      <c r="AKM58" s="1117"/>
      <c r="AKN58" s="1117"/>
      <c r="AKO58" s="1117"/>
      <c r="AKP58" s="1117"/>
      <c r="AKQ58" s="1117"/>
      <c r="AKR58" s="1117"/>
      <c r="AKS58" s="1117"/>
      <c r="AKT58" s="1117"/>
      <c r="AKU58" s="1117"/>
      <c r="AKV58" s="1117"/>
      <c r="AKW58" s="1117"/>
      <c r="AKX58" s="1117"/>
      <c r="AKY58" s="1117"/>
      <c r="AKZ58" s="1117"/>
      <c r="ALA58" s="1117"/>
      <c r="ALB58" s="1117"/>
      <c r="ALC58" s="1117"/>
      <c r="ALD58" s="1117"/>
      <c r="ALE58" s="1117"/>
      <c r="ALF58" s="1117"/>
      <c r="ALG58" s="1117"/>
      <c r="ALH58" s="1117"/>
      <c r="ALI58" s="1117"/>
      <c r="ALJ58" s="1117"/>
      <c r="ALK58" s="1117"/>
      <c r="ALL58" s="1117"/>
      <c r="ALM58" s="1117"/>
      <c r="ALN58" s="1117"/>
      <c r="ALO58" s="1117"/>
      <c r="ALP58" s="1117"/>
      <c r="ALQ58" s="1117"/>
      <c r="ALR58" s="1117"/>
      <c r="ALS58" s="1117"/>
      <c r="ALT58" s="1117"/>
      <c r="ALU58" s="1117"/>
      <c r="ALV58" s="1117"/>
      <c r="ALW58" s="1117"/>
      <c r="ALX58" s="1117"/>
      <c r="ALY58" s="1117"/>
      <c r="ALZ58" s="1117"/>
      <c r="AMA58" s="1117"/>
      <c r="AMB58" s="1117"/>
      <c r="AMC58" s="1117"/>
      <c r="AMD58" s="1117"/>
      <c r="AME58" s="1117"/>
      <c r="AMF58" s="1117"/>
      <c r="AMG58" s="1117"/>
      <c r="AMH58" s="1117"/>
      <c r="AMI58" s="1117"/>
      <c r="AMJ58" s="1117"/>
      <c r="AMK58" s="1117"/>
      <c r="AML58" s="1118"/>
      <c r="AMM58" s="1116"/>
      <c r="AMN58" s="1117"/>
      <c r="AMO58" s="1117"/>
      <c r="AMP58" s="1117"/>
      <c r="AMQ58" s="1117"/>
      <c r="AMR58" s="1117"/>
      <c r="AMS58" s="1117"/>
      <c r="AMT58" s="1117"/>
      <c r="AMU58" s="1117"/>
      <c r="AMV58" s="1117"/>
      <c r="AMW58" s="1117"/>
      <c r="AMX58" s="1117"/>
      <c r="AMY58" s="1117"/>
      <c r="AMZ58" s="1117"/>
      <c r="ANA58" s="1117"/>
      <c r="ANB58" s="1117"/>
      <c r="ANC58" s="1117"/>
      <c r="AND58" s="1117"/>
      <c r="ANE58" s="1117"/>
      <c r="ANF58" s="1117"/>
      <c r="ANG58" s="1117"/>
      <c r="ANH58" s="1117"/>
      <c r="ANI58" s="1117"/>
      <c r="ANJ58" s="1117"/>
      <c r="ANK58" s="1117"/>
      <c r="ANL58" s="1117"/>
      <c r="ANM58" s="1117"/>
      <c r="ANN58" s="1117"/>
      <c r="ANO58" s="1117"/>
      <c r="ANP58" s="1117"/>
      <c r="ANQ58" s="1117"/>
      <c r="ANR58" s="1117"/>
      <c r="ANS58" s="1117"/>
      <c r="ANT58" s="1117"/>
      <c r="ANU58" s="1117"/>
      <c r="ANV58" s="1117"/>
      <c r="ANW58" s="1117"/>
      <c r="ANX58" s="1117"/>
      <c r="ANY58" s="1117"/>
      <c r="ANZ58" s="1117"/>
      <c r="AOA58" s="1117"/>
      <c r="AOB58" s="1117"/>
      <c r="AOC58" s="1117"/>
      <c r="AOD58" s="1117"/>
      <c r="AOE58" s="1117"/>
      <c r="AOF58" s="1117"/>
      <c r="AOG58" s="1117"/>
      <c r="AOH58" s="1117"/>
      <c r="AOI58" s="1117"/>
      <c r="AOJ58" s="1117"/>
      <c r="AOK58" s="1117"/>
      <c r="AOL58" s="1117"/>
      <c r="AOM58" s="1117"/>
      <c r="AON58" s="1118"/>
      <c r="AOO58" s="1116"/>
      <c r="AOP58" s="1117"/>
      <c r="AOQ58" s="1117"/>
      <c r="AOR58" s="1117"/>
      <c r="AOS58" s="1117"/>
      <c r="AOT58" s="1117"/>
      <c r="AOU58" s="1117"/>
      <c r="AOV58" s="1117"/>
      <c r="AOW58" s="1117"/>
      <c r="AOX58" s="1117"/>
      <c r="AOY58" s="1117"/>
      <c r="AOZ58" s="1117"/>
      <c r="APA58" s="1117"/>
      <c r="APB58" s="1117"/>
      <c r="APC58" s="1117"/>
      <c r="APD58" s="1117"/>
      <c r="APE58" s="1117"/>
      <c r="APF58" s="1117"/>
      <c r="APG58" s="1117"/>
      <c r="APH58" s="1117"/>
      <c r="API58" s="1117"/>
      <c r="APJ58" s="1117"/>
      <c r="APK58" s="1117"/>
      <c r="APL58" s="1117"/>
      <c r="APM58" s="1117"/>
      <c r="APN58" s="1117"/>
      <c r="APO58" s="1117"/>
      <c r="APP58" s="1117"/>
      <c r="APQ58" s="1117"/>
      <c r="APR58" s="1117"/>
      <c r="APS58" s="1117"/>
      <c r="APT58" s="1117"/>
      <c r="APU58" s="1117"/>
      <c r="APV58" s="1117"/>
      <c r="APW58" s="1117"/>
      <c r="APX58" s="1117"/>
      <c r="APY58" s="1117"/>
      <c r="APZ58" s="1117"/>
      <c r="AQA58" s="1117"/>
      <c r="AQB58" s="1117"/>
      <c r="AQC58" s="1117"/>
      <c r="AQD58" s="1117"/>
      <c r="AQE58" s="1117"/>
      <c r="AQF58" s="1117"/>
      <c r="AQG58" s="1117"/>
      <c r="AQH58" s="1117"/>
      <c r="AQI58" s="1117"/>
      <c r="AQJ58" s="1117"/>
      <c r="AQK58" s="1117"/>
      <c r="AQL58" s="1117"/>
      <c r="AQM58" s="1117"/>
      <c r="AQN58" s="1117"/>
      <c r="AQO58" s="1117"/>
      <c r="AQP58" s="1118"/>
      <c r="AQQ58" s="1116"/>
      <c r="AQR58" s="1117"/>
      <c r="AQS58" s="1117"/>
      <c r="AQT58" s="1117"/>
      <c r="AQU58" s="1117"/>
      <c r="AQV58" s="1117"/>
      <c r="AQW58" s="1117"/>
      <c r="AQX58" s="1117"/>
      <c r="AQY58" s="1117"/>
      <c r="AQZ58" s="1117"/>
      <c r="ARA58" s="1117"/>
      <c r="ARB58" s="1117"/>
      <c r="ARC58" s="1117"/>
      <c r="ARD58" s="1117"/>
      <c r="ARE58" s="1117"/>
      <c r="ARF58" s="1117"/>
      <c r="ARG58" s="1117"/>
      <c r="ARH58" s="1117"/>
      <c r="ARI58" s="1117"/>
      <c r="ARJ58" s="1117"/>
      <c r="ARK58" s="1117"/>
      <c r="ARL58" s="1117"/>
      <c r="ARM58" s="1117"/>
      <c r="ARN58" s="1117"/>
      <c r="ARO58" s="1117"/>
      <c r="ARP58" s="1117"/>
      <c r="ARQ58" s="1117"/>
      <c r="ARR58" s="1117"/>
      <c r="ARS58" s="1117"/>
      <c r="ART58" s="1117"/>
      <c r="ARU58" s="1117"/>
      <c r="ARV58" s="1117"/>
      <c r="ARW58" s="1117"/>
      <c r="ARX58" s="1117"/>
      <c r="ARY58" s="1117"/>
      <c r="ARZ58" s="1117"/>
      <c r="ASA58" s="1117"/>
      <c r="ASB58" s="1117"/>
      <c r="ASC58" s="1117"/>
      <c r="ASD58" s="1117"/>
      <c r="ASE58" s="1117"/>
      <c r="ASF58" s="1117"/>
      <c r="ASG58" s="1117"/>
      <c r="ASH58" s="1117"/>
      <c r="ASI58" s="1117"/>
      <c r="ASJ58" s="1117"/>
      <c r="ASK58" s="1117"/>
      <c r="ASL58" s="1117"/>
      <c r="ASM58" s="1117"/>
      <c r="ASN58" s="1117"/>
      <c r="ASO58" s="1117"/>
      <c r="ASP58" s="1117"/>
      <c r="ASQ58" s="1117"/>
      <c r="ASR58" s="1118"/>
      <c r="ASS58" s="1116"/>
      <c r="AST58" s="1117"/>
      <c r="ASU58" s="1117"/>
      <c r="ASV58" s="1117"/>
      <c r="ASW58" s="1117"/>
      <c r="ASX58" s="1117"/>
      <c r="ASY58" s="1117"/>
      <c r="ASZ58" s="1117"/>
      <c r="ATA58" s="1117"/>
      <c r="ATB58" s="1117"/>
      <c r="ATC58" s="1117"/>
      <c r="ATD58" s="1117"/>
      <c r="ATE58" s="1117"/>
      <c r="ATF58" s="1117"/>
      <c r="ATG58" s="1117"/>
      <c r="ATH58" s="1117"/>
      <c r="ATI58" s="1117"/>
      <c r="ATJ58" s="1117"/>
      <c r="ATK58" s="1117"/>
      <c r="ATL58" s="1117"/>
      <c r="ATM58" s="1117"/>
      <c r="ATN58" s="1117"/>
      <c r="ATO58" s="1117"/>
      <c r="ATP58" s="1117"/>
      <c r="ATQ58" s="1117"/>
      <c r="ATR58" s="1117"/>
      <c r="ATS58" s="1117"/>
      <c r="ATT58" s="1117"/>
      <c r="ATU58" s="1117"/>
      <c r="ATV58" s="1117"/>
      <c r="ATW58" s="1117"/>
      <c r="ATX58" s="1117"/>
      <c r="ATY58" s="1117"/>
      <c r="ATZ58" s="1117"/>
      <c r="AUA58" s="1117"/>
      <c r="AUB58" s="1117"/>
      <c r="AUC58" s="1117"/>
      <c r="AUD58" s="1117"/>
      <c r="AUE58" s="1117"/>
      <c r="AUF58" s="1117"/>
      <c r="AUG58" s="1117"/>
      <c r="AUH58" s="1117"/>
      <c r="AUI58" s="1117"/>
      <c r="AUJ58" s="1117"/>
      <c r="AUK58" s="1117"/>
      <c r="AUL58" s="1117"/>
      <c r="AUM58" s="1117"/>
      <c r="AUN58" s="1117"/>
      <c r="AUO58" s="1117"/>
      <c r="AUP58" s="1117"/>
      <c r="AUQ58" s="1117"/>
      <c r="AUR58" s="1117"/>
      <c r="AUS58" s="1117"/>
      <c r="AUT58" s="1118"/>
      <c r="AUU58" s="1116"/>
      <c r="AUV58" s="1117"/>
      <c r="AUW58" s="1117"/>
      <c r="AUX58" s="1117"/>
      <c r="AUY58" s="1117"/>
      <c r="AUZ58" s="1117"/>
      <c r="AVA58" s="1117"/>
      <c r="AVB58" s="1117"/>
      <c r="AVC58" s="1117"/>
      <c r="AVD58" s="1117"/>
      <c r="AVE58" s="1117"/>
      <c r="AVF58" s="1117"/>
      <c r="AVG58" s="1117"/>
      <c r="AVH58" s="1117"/>
      <c r="AVI58" s="1117"/>
      <c r="AVJ58" s="1117"/>
      <c r="AVK58" s="1117"/>
      <c r="AVL58" s="1117"/>
      <c r="AVM58" s="1117"/>
      <c r="AVN58" s="1117"/>
      <c r="AVO58" s="1117"/>
      <c r="AVP58" s="1117"/>
      <c r="AVQ58" s="1117"/>
      <c r="AVR58" s="1117"/>
      <c r="AVS58" s="1117"/>
      <c r="AVT58" s="1117"/>
      <c r="AVU58" s="1117"/>
      <c r="AVV58" s="1117"/>
      <c r="AVW58" s="1117"/>
      <c r="AVX58" s="1117"/>
      <c r="AVY58" s="1117"/>
      <c r="AVZ58" s="1117"/>
      <c r="AWA58" s="1117"/>
      <c r="AWB58" s="1117"/>
      <c r="AWC58" s="1117"/>
      <c r="AWD58" s="1117"/>
      <c r="AWE58" s="1117"/>
      <c r="AWF58" s="1117"/>
      <c r="AWG58" s="1117"/>
      <c r="AWH58" s="1117"/>
      <c r="AWI58" s="1117"/>
      <c r="AWJ58" s="1117"/>
      <c r="AWK58" s="1117"/>
      <c r="AWL58" s="1117"/>
      <c r="AWM58" s="1117"/>
      <c r="AWN58" s="1117"/>
      <c r="AWO58" s="1117"/>
      <c r="AWP58" s="1117"/>
      <c r="AWQ58" s="1117"/>
      <c r="AWR58" s="1117"/>
      <c r="AWS58" s="1117"/>
      <c r="AWT58" s="1117"/>
      <c r="AWU58" s="1117"/>
      <c r="AWV58" s="1118"/>
      <c r="AWW58" s="1116"/>
      <c r="AWX58" s="1117"/>
      <c r="AWY58" s="1117"/>
      <c r="AWZ58" s="1117"/>
      <c r="AXA58" s="1117"/>
      <c r="AXB58" s="1117"/>
      <c r="AXC58" s="1117"/>
      <c r="AXD58" s="1117"/>
      <c r="AXE58" s="1117"/>
      <c r="AXF58" s="1117"/>
      <c r="AXG58" s="1117"/>
      <c r="AXH58" s="1117"/>
      <c r="AXI58" s="1117"/>
      <c r="AXJ58" s="1117"/>
      <c r="AXK58" s="1117"/>
      <c r="AXL58" s="1117"/>
      <c r="AXM58" s="1117"/>
      <c r="AXN58" s="1117"/>
      <c r="AXO58" s="1117"/>
      <c r="AXP58" s="1117"/>
      <c r="AXQ58" s="1117"/>
      <c r="AXR58" s="1117"/>
      <c r="AXS58" s="1117"/>
      <c r="AXT58" s="1117"/>
      <c r="AXU58" s="1117"/>
      <c r="AXV58" s="1117"/>
      <c r="AXW58" s="1117"/>
      <c r="AXX58" s="1117"/>
      <c r="AXY58" s="1117"/>
      <c r="AXZ58" s="1117"/>
      <c r="AYA58" s="1117"/>
      <c r="AYB58" s="1117"/>
      <c r="AYC58" s="1117"/>
      <c r="AYD58" s="1117"/>
      <c r="AYE58" s="1117"/>
      <c r="AYF58" s="1117"/>
      <c r="AYG58" s="1117"/>
      <c r="AYH58" s="1117"/>
      <c r="AYI58" s="1117"/>
      <c r="AYJ58" s="1117"/>
      <c r="AYK58" s="1117"/>
      <c r="AYL58" s="1117"/>
      <c r="AYM58" s="1117"/>
      <c r="AYN58" s="1117"/>
      <c r="AYO58" s="1117"/>
      <c r="AYP58" s="1117"/>
      <c r="AYQ58" s="1117"/>
      <c r="AYR58" s="1117"/>
      <c r="AYS58" s="1117"/>
      <c r="AYT58" s="1117"/>
      <c r="AYU58" s="1117"/>
      <c r="AYV58" s="1117"/>
      <c r="AYW58" s="1117"/>
      <c r="AYX58" s="1118"/>
      <c r="AYY58" s="1116"/>
      <c r="AYZ58" s="1117"/>
      <c r="AZA58" s="1117"/>
      <c r="AZB58" s="1117"/>
      <c r="AZC58" s="1117"/>
      <c r="AZD58" s="1117"/>
      <c r="AZE58" s="1117"/>
      <c r="AZF58" s="1117"/>
      <c r="AZG58" s="1117"/>
      <c r="AZH58" s="1117"/>
      <c r="AZI58" s="1117"/>
      <c r="AZJ58" s="1117"/>
      <c r="AZK58" s="1117"/>
      <c r="AZL58" s="1117"/>
      <c r="AZM58" s="1117"/>
      <c r="AZN58" s="1117"/>
      <c r="AZO58" s="1117"/>
      <c r="AZP58" s="1117"/>
      <c r="AZQ58" s="1117"/>
      <c r="AZR58" s="1117"/>
      <c r="AZS58" s="1117"/>
      <c r="AZT58" s="1117"/>
      <c r="AZU58" s="1117"/>
      <c r="AZV58" s="1117"/>
      <c r="AZW58" s="1117"/>
      <c r="AZX58" s="1117"/>
      <c r="AZY58" s="1117"/>
      <c r="AZZ58" s="1117"/>
      <c r="BAA58" s="1117"/>
      <c r="BAB58" s="1117"/>
      <c r="BAC58" s="1117"/>
      <c r="BAD58" s="1117"/>
      <c r="BAE58" s="1117"/>
      <c r="BAF58" s="1117"/>
      <c r="BAG58" s="1117"/>
      <c r="BAH58" s="1117"/>
      <c r="BAI58" s="1117"/>
      <c r="BAJ58" s="1117"/>
      <c r="BAK58" s="1117"/>
      <c r="BAL58" s="1117"/>
      <c r="BAM58" s="1117"/>
      <c r="BAN58" s="1117"/>
      <c r="BAO58" s="1117"/>
      <c r="BAP58" s="1117"/>
      <c r="BAQ58" s="1117"/>
      <c r="BAR58" s="1117"/>
      <c r="BAS58" s="1117"/>
      <c r="BAT58" s="1117"/>
      <c r="BAU58" s="1117"/>
      <c r="BAV58" s="1117"/>
      <c r="BAW58" s="1117"/>
      <c r="BAX58" s="1117"/>
      <c r="BAY58" s="1117"/>
      <c r="BAZ58" s="1118"/>
      <c r="BBA58" s="1116"/>
      <c r="BBB58" s="1117"/>
      <c r="BBC58" s="1117"/>
      <c r="BBD58" s="1117"/>
      <c r="BBE58" s="1117"/>
      <c r="BBF58" s="1117"/>
      <c r="BBG58" s="1117"/>
      <c r="BBH58" s="1117"/>
      <c r="BBI58" s="1117"/>
      <c r="BBJ58" s="1117"/>
      <c r="BBK58" s="1117"/>
      <c r="BBL58" s="1117"/>
      <c r="BBM58" s="1117"/>
      <c r="BBN58" s="1117"/>
      <c r="BBO58" s="1117"/>
      <c r="BBP58" s="1117"/>
      <c r="BBQ58" s="1117"/>
      <c r="BBR58" s="1117"/>
      <c r="BBS58" s="1117"/>
      <c r="BBT58" s="1117"/>
      <c r="BBU58" s="1117"/>
      <c r="BBV58" s="1117"/>
      <c r="BBW58" s="1117"/>
      <c r="BBX58" s="1117"/>
      <c r="BBY58" s="1117"/>
      <c r="BBZ58" s="1117"/>
      <c r="BCA58" s="1117"/>
      <c r="BCB58" s="1117"/>
      <c r="BCC58" s="1117"/>
      <c r="BCD58" s="1117"/>
      <c r="BCE58" s="1117"/>
      <c r="BCF58" s="1117"/>
      <c r="BCG58" s="1117"/>
      <c r="BCH58" s="1117"/>
      <c r="BCI58" s="1117"/>
      <c r="BCJ58" s="1117"/>
      <c r="BCK58" s="1117"/>
      <c r="BCL58" s="1117"/>
      <c r="BCM58" s="1117"/>
      <c r="BCN58" s="1117"/>
      <c r="BCO58" s="1117"/>
      <c r="BCP58" s="1117"/>
      <c r="BCQ58" s="1117"/>
      <c r="BCR58" s="1117"/>
      <c r="BCS58" s="1117"/>
      <c r="BCT58" s="1117"/>
      <c r="BCU58" s="1117"/>
      <c r="BCV58" s="1117"/>
      <c r="BCW58" s="1117"/>
      <c r="BCX58" s="1117"/>
      <c r="BCY58" s="1117"/>
      <c r="BCZ58" s="1117"/>
      <c r="BDA58" s="1117"/>
      <c r="BDB58" s="1118"/>
      <c r="BDC58" s="1116"/>
      <c r="BDD58" s="1117"/>
      <c r="BDE58" s="1117"/>
      <c r="BDF58" s="1117"/>
      <c r="BDG58" s="1117"/>
      <c r="BDH58" s="1117"/>
      <c r="BDI58" s="1117"/>
      <c r="BDJ58" s="1117"/>
      <c r="BDK58" s="1117"/>
      <c r="BDL58" s="1117"/>
      <c r="BDM58" s="1117"/>
      <c r="BDN58" s="1117"/>
      <c r="BDO58" s="1117"/>
      <c r="BDP58" s="1117"/>
      <c r="BDQ58" s="1117"/>
      <c r="BDR58" s="1117"/>
      <c r="BDS58" s="1117"/>
      <c r="BDT58" s="1117"/>
      <c r="BDU58" s="1117"/>
      <c r="BDV58" s="1117"/>
      <c r="BDW58" s="1117"/>
      <c r="BDX58" s="1117"/>
      <c r="BDY58" s="1117"/>
      <c r="BDZ58" s="1117"/>
      <c r="BEA58" s="1117"/>
      <c r="BEB58" s="1117"/>
      <c r="BEC58" s="1117"/>
      <c r="BED58" s="1117"/>
      <c r="BEE58" s="1117"/>
      <c r="BEF58" s="1117"/>
      <c r="BEG58" s="1117"/>
      <c r="BEH58" s="1117"/>
      <c r="BEI58" s="1117"/>
      <c r="BEJ58" s="1117"/>
      <c r="BEK58" s="1117"/>
      <c r="BEL58" s="1117"/>
      <c r="BEM58" s="1117"/>
      <c r="BEN58" s="1117"/>
      <c r="BEO58" s="1117"/>
      <c r="BEP58" s="1117"/>
      <c r="BEQ58" s="1117"/>
      <c r="BER58" s="1117"/>
      <c r="BES58" s="1117"/>
      <c r="BET58" s="1117"/>
      <c r="BEU58" s="1117"/>
      <c r="BEV58" s="1117"/>
      <c r="BEW58" s="1117"/>
      <c r="BEX58" s="1117"/>
      <c r="BEY58" s="1117"/>
      <c r="BEZ58" s="1117"/>
      <c r="BFA58" s="1117"/>
      <c r="BFB58" s="1117"/>
      <c r="BFC58" s="1117"/>
      <c r="BFD58" s="1118"/>
      <c r="BFE58" s="1116"/>
      <c r="BFF58" s="1117"/>
      <c r="BFG58" s="1117"/>
      <c r="BFH58" s="1117"/>
      <c r="BFI58" s="1117"/>
      <c r="BFJ58" s="1117"/>
      <c r="BFK58" s="1117"/>
      <c r="BFL58" s="1117"/>
      <c r="BFM58" s="1117"/>
      <c r="BFN58" s="1117"/>
      <c r="BFO58" s="1117"/>
      <c r="BFP58" s="1117"/>
      <c r="BFQ58" s="1117"/>
      <c r="BFR58" s="1117"/>
      <c r="BFS58" s="1117"/>
      <c r="BFT58" s="1117"/>
      <c r="BFU58" s="1117"/>
      <c r="BFV58" s="1117"/>
      <c r="BFW58" s="1117"/>
      <c r="BFX58" s="1117"/>
      <c r="BFY58" s="1117"/>
      <c r="BFZ58" s="1117"/>
      <c r="BGA58" s="1117"/>
      <c r="BGB58" s="1117"/>
      <c r="BGC58" s="1117"/>
      <c r="BGD58" s="1117"/>
      <c r="BGE58" s="1117"/>
      <c r="BGF58" s="1117"/>
      <c r="BGG58" s="1117"/>
      <c r="BGH58" s="1117"/>
      <c r="BGI58" s="1117"/>
      <c r="BGJ58" s="1117"/>
      <c r="BGK58" s="1117"/>
      <c r="BGL58" s="1117"/>
      <c r="BGM58" s="1117"/>
      <c r="BGN58" s="1117"/>
      <c r="BGO58" s="1117"/>
      <c r="BGP58" s="1117"/>
      <c r="BGQ58" s="1117"/>
      <c r="BGR58" s="1117"/>
      <c r="BGS58" s="1117"/>
      <c r="BGT58" s="1117"/>
      <c r="BGU58" s="1117"/>
      <c r="BGV58" s="1117"/>
      <c r="BGW58" s="1117"/>
      <c r="BGX58" s="1117"/>
      <c r="BGY58" s="1117"/>
      <c r="BGZ58" s="1117"/>
      <c r="BHA58" s="1117"/>
      <c r="BHB58" s="1117"/>
      <c r="BHC58" s="1117"/>
      <c r="BHD58" s="1117"/>
      <c r="BHE58" s="1117"/>
      <c r="BHF58" s="1118"/>
      <c r="BHG58" s="1116"/>
      <c r="BHH58" s="1117"/>
      <c r="BHI58" s="1117"/>
      <c r="BHJ58" s="1117"/>
      <c r="BHK58" s="1117"/>
      <c r="BHL58" s="1117"/>
      <c r="BHM58" s="1117"/>
      <c r="BHN58" s="1117"/>
      <c r="BHO58" s="1117"/>
      <c r="BHP58" s="1117"/>
      <c r="BHQ58" s="1117"/>
      <c r="BHR58" s="1117"/>
      <c r="BHS58" s="1117"/>
      <c r="BHT58" s="1117"/>
      <c r="BHU58" s="1117"/>
      <c r="BHV58" s="1117"/>
      <c r="BHW58" s="1117"/>
      <c r="BHX58" s="1117"/>
      <c r="BHY58" s="1117"/>
      <c r="BHZ58" s="1117"/>
      <c r="BIA58" s="1117"/>
      <c r="BIB58" s="1117"/>
      <c r="BIC58" s="1117"/>
      <c r="BID58" s="1117"/>
      <c r="BIE58" s="1117"/>
      <c r="BIF58" s="1117"/>
      <c r="BIG58" s="1117"/>
      <c r="BIH58" s="1117"/>
      <c r="BII58" s="1117"/>
      <c r="BIJ58" s="1117"/>
      <c r="BIK58" s="1117"/>
      <c r="BIL58" s="1117"/>
      <c r="BIM58" s="1117"/>
      <c r="BIN58" s="1117"/>
      <c r="BIO58" s="1117"/>
      <c r="BIP58" s="1117"/>
      <c r="BIQ58" s="1117"/>
      <c r="BIR58" s="1117"/>
      <c r="BIS58" s="1117"/>
      <c r="BIT58" s="1117"/>
      <c r="BIU58" s="1117"/>
      <c r="BIV58" s="1117"/>
      <c r="BIW58" s="1117"/>
      <c r="BIX58" s="1117"/>
      <c r="BIY58" s="1117"/>
      <c r="BIZ58" s="1117"/>
      <c r="BJA58" s="1117"/>
      <c r="BJB58" s="1117"/>
      <c r="BJC58" s="1117"/>
      <c r="BJD58" s="1117"/>
      <c r="BJE58" s="1117"/>
      <c r="BJF58" s="1117"/>
      <c r="BJG58" s="1117"/>
      <c r="BJH58" s="1118"/>
      <c r="BJI58" s="1116"/>
      <c r="BJJ58" s="1117"/>
      <c r="BJK58" s="1117"/>
      <c r="BJL58" s="1117"/>
      <c r="BJM58" s="1117"/>
      <c r="BJN58" s="1117"/>
      <c r="BJO58" s="1117"/>
      <c r="BJP58" s="1117"/>
      <c r="BJQ58" s="1117"/>
      <c r="BJR58" s="1117"/>
      <c r="BJS58" s="1117"/>
      <c r="BJT58" s="1117"/>
      <c r="BJU58" s="1117"/>
      <c r="BJV58" s="1117"/>
      <c r="BJW58" s="1117"/>
      <c r="BJX58" s="1117"/>
      <c r="BJY58" s="1117"/>
      <c r="BJZ58" s="1117"/>
      <c r="BKA58" s="1117"/>
      <c r="BKB58" s="1117"/>
      <c r="BKC58" s="1117"/>
      <c r="BKD58" s="1117"/>
      <c r="BKE58" s="1117"/>
      <c r="BKF58" s="1117"/>
      <c r="BKG58" s="1117"/>
      <c r="BKH58" s="1117"/>
      <c r="BKI58" s="1117"/>
      <c r="BKJ58" s="1117"/>
      <c r="BKK58" s="1117"/>
      <c r="BKL58" s="1117"/>
      <c r="BKM58" s="1117"/>
      <c r="BKN58" s="1117"/>
      <c r="BKO58" s="1117"/>
      <c r="BKP58" s="1117"/>
      <c r="BKQ58" s="1117"/>
      <c r="BKR58" s="1117"/>
      <c r="BKS58" s="1117"/>
      <c r="BKT58" s="1117"/>
      <c r="BKU58" s="1117"/>
      <c r="BKV58" s="1117"/>
      <c r="BKW58" s="1117"/>
      <c r="BKX58" s="1117"/>
      <c r="BKY58" s="1117"/>
      <c r="BKZ58" s="1117"/>
      <c r="BLA58" s="1117"/>
      <c r="BLB58" s="1117"/>
      <c r="BLC58" s="1117"/>
      <c r="BLD58" s="1117"/>
      <c r="BLE58" s="1117"/>
      <c r="BLF58" s="1117"/>
      <c r="BLG58" s="1117"/>
      <c r="BLH58" s="1117"/>
      <c r="BLI58" s="1117"/>
      <c r="BLJ58" s="1118"/>
      <c r="BLK58" s="1116"/>
      <c r="BLL58" s="1117"/>
      <c r="BLM58" s="1117"/>
      <c r="BLN58" s="1117"/>
      <c r="BLO58" s="1117"/>
      <c r="BLP58" s="1117"/>
      <c r="BLQ58" s="1117"/>
      <c r="BLR58" s="1117"/>
      <c r="BLS58" s="1117"/>
      <c r="BLT58" s="1117"/>
      <c r="BLU58" s="1117"/>
      <c r="BLV58" s="1117"/>
      <c r="BLW58" s="1117"/>
      <c r="BLX58" s="1117"/>
      <c r="BLY58" s="1117"/>
      <c r="BLZ58" s="1117"/>
      <c r="BMA58" s="1117"/>
      <c r="BMB58" s="1117"/>
      <c r="BMC58" s="1117"/>
      <c r="BMD58" s="1117"/>
      <c r="BME58" s="1117"/>
      <c r="BMF58" s="1117"/>
      <c r="BMG58" s="1117"/>
      <c r="BMH58" s="1117"/>
      <c r="BMI58" s="1117"/>
      <c r="BMJ58" s="1117"/>
      <c r="BMK58" s="1117"/>
      <c r="BML58" s="1117"/>
      <c r="BMM58" s="1117"/>
      <c r="BMN58" s="1117"/>
      <c r="BMO58" s="1117"/>
      <c r="BMP58" s="1117"/>
      <c r="BMQ58" s="1117"/>
      <c r="BMR58" s="1117"/>
      <c r="BMS58" s="1117"/>
      <c r="BMT58" s="1117"/>
      <c r="BMU58" s="1117"/>
      <c r="BMV58" s="1117"/>
      <c r="BMW58" s="1117"/>
      <c r="BMX58" s="1117"/>
      <c r="BMY58" s="1117"/>
      <c r="BMZ58" s="1117"/>
      <c r="BNA58" s="1117"/>
      <c r="BNB58" s="1117"/>
      <c r="BNC58" s="1117"/>
      <c r="BND58" s="1117"/>
      <c r="BNE58" s="1117"/>
      <c r="BNF58" s="1117"/>
      <c r="BNG58" s="1117"/>
      <c r="BNH58" s="1117"/>
      <c r="BNI58" s="1117"/>
      <c r="BNJ58" s="1117"/>
      <c r="BNK58" s="1117"/>
      <c r="BNL58" s="1118"/>
      <c r="BNM58" s="1116"/>
      <c r="BNN58" s="1117"/>
      <c r="BNO58" s="1117"/>
      <c r="BNP58" s="1117"/>
      <c r="BNQ58" s="1117"/>
      <c r="BNR58" s="1117"/>
      <c r="BNS58" s="1117"/>
      <c r="BNT58" s="1117"/>
      <c r="BNU58" s="1117"/>
      <c r="BNV58" s="1117"/>
      <c r="BNW58" s="1117"/>
      <c r="BNX58" s="1117"/>
      <c r="BNY58" s="1117"/>
      <c r="BNZ58" s="1117"/>
      <c r="BOA58" s="1117"/>
      <c r="BOB58" s="1117"/>
      <c r="BOC58" s="1117"/>
      <c r="BOD58" s="1117"/>
      <c r="BOE58" s="1117"/>
      <c r="BOF58" s="1117"/>
      <c r="BOG58" s="1117"/>
      <c r="BOH58" s="1117"/>
      <c r="BOI58" s="1117"/>
      <c r="BOJ58" s="1117"/>
      <c r="BOK58" s="1117"/>
      <c r="BOL58" s="1117"/>
      <c r="BOM58" s="1117"/>
      <c r="BON58" s="1117"/>
      <c r="BOO58" s="1117"/>
      <c r="BOP58" s="1117"/>
      <c r="BOQ58" s="1117"/>
      <c r="BOR58" s="1117"/>
      <c r="BOS58" s="1117"/>
      <c r="BOT58" s="1117"/>
      <c r="BOU58" s="1117"/>
      <c r="BOV58" s="1117"/>
      <c r="BOW58" s="1117"/>
      <c r="BOX58" s="1117"/>
      <c r="BOY58" s="1117"/>
      <c r="BOZ58" s="1117"/>
      <c r="BPA58" s="1117"/>
      <c r="BPB58" s="1117"/>
      <c r="BPC58" s="1117"/>
      <c r="BPD58" s="1117"/>
      <c r="BPE58" s="1117"/>
      <c r="BPF58" s="1117"/>
      <c r="BPG58" s="1117"/>
      <c r="BPH58" s="1117"/>
      <c r="BPI58" s="1117"/>
      <c r="BPJ58" s="1117"/>
      <c r="BPK58" s="1117"/>
      <c r="BPL58" s="1117"/>
      <c r="BPM58" s="1117"/>
      <c r="BPN58" s="1118"/>
      <c r="BPO58" s="1116"/>
      <c r="BPP58" s="1117"/>
      <c r="BPQ58" s="1117"/>
      <c r="BPR58" s="1117"/>
      <c r="BPS58" s="1117"/>
      <c r="BPT58" s="1117"/>
      <c r="BPU58" s="1117"/>
      <c r="BPV58" s="1117"/>
      <c r="BPW58" s="1117"/>
      <c r="BPX58" s="1117"/>
      <c r="BPY58" s="1117"/>
      <c r="BPZ58" s="1117"/>
      <c r="BQA58" s="1117"/>
      <c r="BQB58" s="1117"/>
      <c r="BQC58" s="1117"/>
      <c r="BQD58" s="1117"/>
      <c r="BQE58" s="1117"/>
      <c r="BQF58" s="1117"/>
      <c r="BQG58" s="1117"/>
      <c r="BQH58" s="1117"/>
      <c r="BQI58" s="1117"/>
      <c r="BQJ58" s="1117"/>
      <c r="BQK58" s="1117"/>
      <c r="BQL58" s="1117"/>
      <c r="BQM58" s="1117"/>
      <c r="BQN58" s="1117"/>
      <c r="BQO58" s="1117"/>
      <c r="BQP58" s="1117"/>
      <c r="BQQ58" s="1117"/>
      <c r="BQR58" s="1117"/>
      <c r="BQS58" s="1117"/>
      <c r="BQT58" s="1117"/>
      <c r="BQU58" s="1117"/>
      <c r="BQV58" s="1117"/>
      <c r="BQW58" s="1117"/>
      <c r="BQX58" s="1117"/>
      <c r="BQY58" s="1117"/>
      <c r="BQZ58" s="1117"/>
      <c r="BRA58" s="1117"/>
      <c r="BRB58" s="1117"/>
      <c r="BRC58" s="1117"/>
      <c r="BRD58" s="1117"/>
      <c r="BRE58" s="1117"/>
      <c r="BRF58" s="1117"/>
      <c r="BRG58" s="1117"/>
      <c r="BRH58" s="1117"/>
      <c r="BRI58" s="1117"/>
      <c r="BRJ58" s="1117"/>
      <c r="BRK58" s="1117"/>
      <c r="BRL58" s="1117"/>
      <c r="BRM58" s="1117"/>
      <c r="BRN58" s="1117"/>
      <c r="BRO58" s="1117"/>
      <c r="BRP58" s="1118"/>
      <c r="BRQ58" s="1116"/>
      <c r="BRR58" s="1117"/>
      <c r="BRS58" s="1117"/>
      <c r="BRT58" s="1117"/>
      <c r="BRU58" s="1117"/>
      <c r="BRV58" s="1117"/>
      <c r="BRW58" s="1117"/>
      <c r="BRX58" s="1117"/>
      <c r="BRY58" s="1117"/>
      <c r="BRZ58" s="1117"/>
      <c r="BSA58" s="1117"/>
      <c r="BSB58" s="1117"/>
      <c r="BSC58" s="1117"/>
      <c r="BSD58" s="1117"/>
      <c r="BSE58" s="1117"/>
      <c r="BSF58" s="1117"/>
      <c r="BSG58" s="1117"/>
      <c r="BSH58" s="1117"/>
      <c r="BSI58" s="1117"/>
      <c r="BSJ58" s="1117"/>
      <c r="BSK58" s="1117"/>
      <c r="BSL58" s="1117"/>
      <c r="BSM58" s="1117"/>
      <c r="BSN58" s="1117"/>
      <c r="BSO58" s="1117"/>
      <c r="BSP58" s="1117"/>
      <c r="BSQ58" s="1117"/>
      <c r="BSR58" s="1117"/>
      <c r="BSS58" s="1117"/>
      <c r="BST58" s="1117"/>
      <c r="BSU58" s="1117"/>
      <c r="BSV58" s="1117"/>
      <c r="BSW58" s="1117"/>
      <c r="BSX58" s="1117"/>
      <c r="BSY58" s="1117"/>
      <c r="BSZ58" s="1117"/>
      <c r="BTA58" s="1117"/>
      <c r="BTB58" s="1117"/>
      <c r="BTC58" s="1117"/>
      <c r="BTD58" s="1117"/>
      <c r="BTE58" s="1117"/>
      <c r="BTF58" s="1117"/>
      <c r="BTG58" s="1117"/>
      <c r="BTH58" s="1117"/>
      <c r="BTI58" s="1117"/>
      <c r="BTJ58" s="1117"/>
      <c r="BTK58" s="1117"/>
      <c r="BTL58" s="1117"/>
      <c r="BTM58" s="1117"/>
      <c r="BTN58" s="1117"/>
      <c r="BTO58" s="1117"/>
      <c r="BTP58" s="1117"/>
      <c r="BTQ58" s="1117"/>
      <c r="BTR58" s="1118"/>
      <c r="BTS58" s="1116"/>
      <c r="BTT58" s="1117"/>
      <c r="BTU58" s="1117"/>
      <c r="BTV58" s="1117"/>
      <c r="BTW58" s="1117"/>
      <c r="BTX58" s="1117"/>
      <c r="BTY58" s="1117"/>
      <c r="BTZ58" s="1117"/>
      <c r="BUA58" s="1117"/>
      <c r="BUB58" s="1117"/>
      <c r="BUC58" s="1117"/>
      <c r="BUD58" s="1117"/>
      <c r="BUE58" s="1117"/>
      <c r="BUF58" s="1117"/>
      <c r="BUG58" s="1117"/>
      <c r="BUH58" s="1117"/>
      <c r="BUI58" s="1117"/>
      <c r="BUJ58" s="1117"/>
      <c r="BUK58" s="1117"/>
      <c r="BUL58" s="1117"/>
      <c r="BUM58" s="1117"/>
      <c r="BUN58" s="1117"/>
      <c r="BUO58" s="1117"/>
      <c r="BUP58" s="1117"/>
      <c r="BUQ58" s="1117"/>
      <c r="BUR58" s="1117"/>
      <c r="BUS58" s="1117"/>
      <c r="BUT58" s="1117"/>
      <c r="BUU58" s="1117"/>
      <c r="BUV58" s="1117"/>
      <c r="BUW58" s="1117"/>
      <c r="BUX58" s="1117"/>
      <c r="BUY58" s="1117"/>
      <c r="BUZ58" s="1117"/>
      <c r="BVA58" s="1117"/>
      <c r="BVB58" s="1117"/>
      <c r="BVC58" s="1117"/>
      <c r="BVD58" s="1117"/>
      <c r="BVE58" s="1117"/>
      <c r="BVF58" s="1117"/>
      <c r="BVG58" s="1117"/>
      <c r="BVH58" s="1117"/>
      <c r="BVI58" s="1117"/>
      <c r="BVJ58" s="1117"/>
      <c r="BVK58" s="1117"/>
      <c r="BVL58" s="1117"/>
      <c r="BVM58" s="1117"/>
      <c r="BVN58" s="1117"/>
      <c r="BVO58" s="1117"/>
      <c r="BVP58" s="1117"/>
      <c r="BVQ58" s="1117"/>
      <c r="BVR58" s="1117"/>
      <c r="BVS58" s="1117"/>
      <c r="BVT58" s="1118"/>
      <c r="BVU58" s="1116"/>
      <c r="BVV58" s="1117"/>
      <c r="BVW58" s="1117"/>
      <c r="BVX58" s="1117"/>
      <c r="BVY58" s="1117"/>
      <c r="BVZ58" s="1117"/>
      <c r="BWA58" s="1117"/>
      <c r="BWB58" s="1117"/>
      <c r="BWC58" s="1117"/>
      <c r="BWD58" s="1117"/>
      <c r="BWE58" s="1117"/>
      <c r="BWF58" s="1117"/>
      <c r="BWG58" s="1117"/>
      <c r="BWH58" s="1117"/>
      <c r="BWI58" s="1117"/>
      <c r="BWJ58" s="1117"/>
      <c r="BWK58" s="1117"/>
      <c r="BWL58" s="1117"/>
      <c r="BWM58" s="1117"/>
      <c r="BWN58" s="1117"/>
      <c r="BWO58" s="1117"/>
      <c r="BWP58" s="1117"/>
      <c r="BWQ58" s="1117"/>
      <c r="BWR58" s="1117"/>
      <c r="BWS58" s="1117"/>
      <c r="BWT58" s="1117"/>
      <c r="BWU58" s="1117"/>
      <c r="BWV58" s="1117"/>
      <c r="BWW58" s="1117"/>
      <c r="BWX58" s="1117"/>
      <c r="BWY58" s="1117"/>
      <c r="BWZ58" s="1117"/>
      <c r="BXA58" s="1117"/>
      <c r="BXB58" s="1117"/>
      <c r="BXC58" s="1117"/>
      <c r="BXD58" s="1117"/>
      <c r="BXE58" s="1117"/>
      <c r="BXF58" s="1117"/>
      <c r="BXG58" s="1117"/>
      <c r="BXH58" s="1117"/>
      <c r="BXI58" s="1117"/>
      <c r="BXJ58" s="1117"/>
      <c r="BXK58" s="1117"/>
      <c r="BXL58" s="1117"/>
      <c r="BXM58" s="1117"/>
      <c r="BXN58" s="1117"/>
      <c r="BXO58" s="1117"/>
      <c r="BXP58" s="1117"/>
      <c r="BXQ58" s="1117"/>
      <c r="BXR58" s="1117"/>
      <c r="BXS58" s="1117"/>
      <c r="BXT58" s="1117"/>
      <c r="BXU58" s="1117"/>
      <c r="BXV58" s="1118"/>
      <c r="BXW58" s="1116"/>
      <c r="BXX58" s="1117"/>
      <c r="BXY58" s="1117"/>
      <c r="BXZ58" s="1117"/>
      <c r="BYA58" s="1117"/>
      <c r="BYB58" s="1117"/>
      <c r="BYC58" s="1117"/>
      <c r="BYD58" s="1117"/>
      <c r="BYE58" s="1117"/>
      <c r="BYF58" s="1117"/>
      <c r="BYG58" s="1117"/>
      <c r="BYH58" s="1117"/>
      <c r="BYI58" s="1117"/>
      <c r="BYJ58" s="1117"/>
      <c r="BYK58" s="1117"/>
      <c r="BYL58" s="1117"/>
      <c r="BYM58" s="1117"/>
      <c r="BYN58" s="1117"/>
      <c r="BYO58" s="1117"/>
      <c r="BYP58" s="1117"/>
      <c r="BYQ58" s="1117"/>
      <c r="BYR58" s="1117"/>
      <c r="BYS58" s="1117"/>
      <c r="BYT58" s="1117"/>
      <c r="BYU58" s="1117"/>
      <c r="BYV58" s="1117"/>
      <c r="BYW58" s="1117"/>
      <c r="BYX58" s="1117"/>
      <c r="BYY58" s="1117"/>
      <c r="BYZ58" s="1117"/>
      <c r="BZA58" s="1117"/>
      <c r="BZB58" s="1117"/>
      <c r="BZC58" s="1117"/>
      <c r="BZD58" s="1117"/>
      <c r="BZE58" s="1117"/>
      <c r="BZF58" s="1117"/>
      <c r="BZG58" s="1117"/>
      <c r="BZH58" s="1117"/>
      <c r="BZI58" s="1117"/>
      <c r="BZJ58" s="1117"/>
      <c r="BZK58" s="1117"/>
      <c r="BZL58" s="1117"/>
      <c r="BZM58" s="1117"/>
      <c r="BZN58" s="1117"/>
      <c r="BZO58" s="1117"/>
      <c r="BZP58" s="1117"/>
      <c r="BZQ58" s="1117"/>
      <c r="BZR58" s="1117"/>
      <c r="BZS58" s="1117"/>
      <c r="BZT58" s="1117"/>
      <c r="BZU58" s="1117"/>
      <c r="BZV58" s="1117"/>
      <c r="BZW58" s="1117"/>
      <c r="BZX58" s="1118"/>
      <c r="BZY58" s="1116"/>
      <c r="BZZ58" s="1117"/>
      <c r="CAA58" s="1117"/>
      <c r="CAB58" s="1117"/>
      <c r="CAC58" s="1117"/>
      <c r="CAD58" s="1117"/>
      <c r="CAE58" s="1117"/>
      <c r="CAF58" s="1117"/>
      <c r="CAG58" s="1117"/>
      <c r="CAH58" s="1117"/>
      <c r="CAI58" s="1117"/>
      <c r="CAJ58" s="1117"/>
      <c r="CAK58" s="1117"/>
      <c r="CAL58" s="1117"/>
      <c r="CAM58" s="1117"/>
      <c r="CAN58" s="1117"/>
      <c r="CAO58" s="1117"/>
      <c r="CAP58" s="1117"/>
      <c r="CAQ58" s="1117"/>
      <c r="CAR58" s="1117"/>
      <c r="CAS58" s="1117"/>
      <c r="CAT58" s="1117"/>
      <c r="CAU58" s="1117"/>
      <c r="CAV58" s="1117"/>
      <c r="CAW58" s="1117"/>
      <c r="CAX58" s="1117"/>
      <c r="CAY58" s="1117"/>
      <c r="CAZ58" s="1117"/>
      <c r="CBA58" s="1117"/>
      <c r="CBB58" s="1117"/>
      <c r="CBC58" s="1117"/>
      <c r="CBD58" s="1117"/>
      <c r="CBE58" s="1117"/>
      <c r="CBF58" s="1117"/>
      <c r="CBG58" s="1117"/>
      <c r="CBH58" s="1117"/>
      <c r="CBI58" s="1117"/>
      <c r="CBJ58" s="1117"/>
      <c r="CBK58" s="1117"/>
      <c r="CBL58" s="1117"/>
      <c r="CBM58" s="1117"/>
      <c r="CBN58" s="1117"/>
      <c r="CBO58" s="1117"/>
      <c r="CBP58" s="1117"/>
      <c r="CBQ58" s="1117"/>
      <c r="CBR58" s="1117"/>
      <c r="CBS58" s="1117"/>
      <c r="CBT58" s="1117"/>
      <c r="CBU58" s="1117"/>
      <c r="CBV58" s="1117"/>
      <c r="CBW58" s="1117"/>
      <c r="CBX58" s="1117"/>
      <c r="CBY58" s="1117"/>
      <c r="CBZ58" s="1118"/>
      <c r="CCA58" s="1116"/>
      <c r="CCB58" s="1117"/>
      <c r="CCC58" s="1117"/>
      <c r="CCD58" s="1117"/>
      <c r="CCE58" s="1117"/>
      <c r="CCF58" s="1117"/>
      <c r="CCG58" s="1117"/>
      <c r="CCH58" s="1117"/>
      <c r="CCI58" s="1117"/>
      <c r="CCJ58" s="1117"/>
      <c r="CCK58" s="1117"/>
      <c r="CCL58" s="1117"/>
      <c r="CCM58" s="1117"/>
      <c r="CCN58" s="1117"/>
      <c r="CCO58" s="1117"/>
      <c r="CCP58" s="1117"/>
      <c r="CCQ58" s="1117"/>
      <c r="CCR58" s="1117"/>
      <c r="CCS58" s="1117"/>
      <c r="CCT58" s="1117"/>
      <c r="CCU58" s="1117"/>
      <c r="CCV58" s="1117"/>
      <c r="CCW58" s="1117"/>
      <c r="CCX58" s="1117"/>
      <c r="CCY58" s="1117"/>
      <c r="CCZ58" s="1117"/>
      <c r="CDA58" s="1117"/>
      <c r="CDB58" s="1117"/>
      <c r="CDC58" s="1117"/>
      <c r="CDD58" s="1117"/>
      <c r="CDE58" s="1117"/>
      <c r="CDF58" s="1117"/>
      <c r="CDG58" s="1117"/>
      <c r="CDH58" s="1117"/>
      <c r="CDI58" s="1117"/>
      <c r="CDJ58" s="1117"/>
      <c r="CDK58" s="1117"/>
      <c r="CDL58" s="1117"/>
      <c r="CDM58" s="1117"/>
      <c r="CDN58" s="1117"/>
      <c r="CDO58" s="1117"/>
      <c r="CDP58" s="1117"/>
      <c r="CDQ58" s="1117"/>
      <c r="CDR58" s="1117"/>
      <c r="CDS58" s="1117"/>
      <c r="CDT58" s="1117"/>
      <c r="CDU58" s="1117"/>
      <c r="CDV58" s="1117"/>
      <c r="CDW58" s="1117"/>
      <c r="CDX58" s="1117"/>
      <c r="CDY58" s="1117"/>
      <c r="CDZ58" s="1117"/>
      <c r="CEA58" s="1117"/>
      <c r="CEB58" s="1118"/>
      <c r="CEC58" s="1116"/>
      <c r="CED58" s="1117"/>
      <c r="CEE58" s="1117"/>
      <c r="CEF58" s="1117"/>
      <c r="CEG58" s="1117"/>
      <c r="CEH58" s="1117"/>
      <c r="CEI58" s="1117"/>
      <c r="CEJ58" s="1117"/>
      <c r="CEK58" s="1117"/>
      <c r="CEL58" s="1117"/>
      <c r="CEM58" s="1117"/>
      <c r="CEN58" s="1117"/>
      <c r="CEO58" s="1117"/>
      <c r="CEP58" s="1117"/>
      <c r="CEQ58" s="1117"/>
      <c r="CER58" s="1117"/>
      <c r="CES58" s="1117"/>
      <c r="CET58" s="1117"/>
      <c r="CEU58" s="1117"/>
      <c r="CEV58" s="1117"/>
      <c r="CEW58" s="1117"/>
      <c r="CEX58" s="1117"/>
      <c r="CEY58" s="1117"/>
      <c r="CEZ58" s="1117"/>
      <c r="CFA58" s="1117"/>
      <c r="CFB58" s="1117"/>
      <c r="CFC58" s="1117"/>
      <c r="CFD58" s="1117"/>
      <c r="CFE58" s="1117"/>
      <c r="CFF58" s="1117"/>
      <c r="CFG58" s="1117"/>
      <c r="CFH58" s="1117"/>
      <c r="CFI58" s="1117"/>
      <c r="CFJ58" s="1117"/>
      <c r="CFK58" s="1117"/>
      <c r="CFL58" s="1117"/>
      <c r="CFM58" s="1117"/>
      <c r="CFN58" s="1117"/>
      <c r="CFO58" s="1117"/>
      <c r="CFP58" s="1117"/>
      <c r="CFQ58" s="1117"/>
      <c r="CFR58" s="1117"/>
      <c r="CFS58" s="1117"/>
      <c r="CFT58" s="1117"/>
      <c r="CFU58" s="1117"/>
      <c r="CFV58" s="1117"/>
      <c r="CFW58" s="1117"/>
      <c r="CFX58" s="1117"/>
      <c r="CFY58" s="1117"/>
      <c r="CFZ58" s="1117"/>
      <c r="CGA58" s="1117"/>
      <c r="CGB58" s="1117"/>
      <c r="CGC58" s="1117"/>
      <c r="CGD58" s="1118"/>
      <c r="CGE58" s="1116"/>
      <c r="CGF58" s="1117"/>
      <c r="CGG58" s="1117"/>
      <c r="CGH58" s="1117"/>
      <c r="CGI58" s="1117"/>
      <c r="CGJ58" s="1117"/>
      <c r="CGK58" s="1117"/>
      <c r="CGL58" s="1117"/>
      <c r="CGM58" s="1117"/>
      <c r="CGN58" s="1117"/>
      <c r="CGO58" s="1117"/>
      <c r="CGP58" s="1117"/>
      <c r="CGQ58" s="1117"/>
      <c r="CGR58" s="1117"/>
      <c r="CGS58" s="1117"/>
      <c r="CGT58" s="1117"/>
      <c r="CGU58" s="1117"/>
      <c r="CGV58" s="1117"/>
      <c r="CGW58" s="1117"/>
      <c r="CGX58" s="1117"/>
      <c r="CGY58" s="1117"/>
      <c r="CGZ58" s="1117"/>
      <c r="CHA58" s="1117"/>
      <c r="CHB58" s="1117"/>
      <c r="CHC58" s="1117"/>
      <c r="CHD58" s="1117"/>
      <c r="CHE58" s="1117"/>
      <c r="CHF58" s="1117"/>
      <c r="CHG58" s="1117"/>
      <c r="CHH58" s="1117"/>
      <c r="CHI58" s="1117"/>
      <c r="CHJ58" s="1117"/>
      <c r="CHK58" s="1117"/>
      <c r="CHL58" s="1117"/>
      <c r="CHM58" s="1117"/>
      <c r="CHN58" s="1117"/>
      <c r="CHO58" s="1117"/>
      <c r="CHP58" s="1117"/>
      <c r="CHQ58" s="1117"/>
      <c r="CHR58" s="1117"/>
      <c r="CHS58" s="1117"/>
      <c r="CHT58" s="1117"/>
      <c r="CHU58" s="1117"/>
      <c r="CHV58" s="1117"/>
      <c r="CHW58" s="1117"/>
      <c r="CHX58" s="1117"/>
      <c r="CHY58" s="1117"/>
      <c r="CHZ58" s="1117"/>
      <c r="CIA58" s="1117"/>
      <c r="CIB58" s="1117"/>
      <c r="CIC58" s="1117"/>
      <c r="CID58" s="1117"/>
      <c r="CIE58" s="1117"/>
      <c r="CIF58" s="1118"/>
      <c r="CIG58" s="1116"/>
      <c r="CIH58" s="1117"/>
      <c r="CII58" s="1117"/>
      <c r="CIJ58" s="1117"/>
      <c r="CIK58" s="1117"/>
      <c r="CIL58" s="1117"/>
      <c r="CIM58" s="1117"/>
      <c r="CIN58" s="1117"/>
      <c r="CIO58" s="1117"/>
      <c r="CIP58" s="1117"/>
      <c r="CIQ58" s="1117"/>
      <c r="CIR58" s="1117"/>
      <c r="CIS58" s="1117"/>
      <c r="CIT58" s="1117"/>
      <c r="CIU58" s="1117"/>
      <c r="CIV58" s="1117"/>
      <c r="CIW58" s="1117"/>
      <c r="CIX58" s="1117"/>
      <c r="CIY58" s="1117"/>
      <c r="CIZ58" s="1117"/>
      <c r="CJA58" s="1117"/>
      <c r="CJB58" s="1117"/>
      <c r="CJC58" s="1117"/>
      <c r="CJD58" s="1117"/>
      <c r="CJE58" s="1117"/>
      <c r="CJF58" s="1117"/>
      <c r="CJG58" s="1117"/>
      <c r="CJH58" s="1117"/>
      <c r="CJI58" s="1117"/>
      <c r="CJJ58" s="1117"/>
      <c r="CJK58" s="1117"/>
      <c r="CJL58" s="1117"/>
      <c r="CJM58" s="1117"/>
      <c r="CJN58" s="1117"/>
      <c r="CJO58" s="1117"/>
      <c r="CJP58" s="1117"/>
      <c r="CJQ58" s="1117"/>
      <c r="CJR58" s="1117"/>
      <c r="CJS58" s="1117"/>
      <c r="CJT58" s="1117"/>
      <c r="CJU58" s="1117"/>
      <c r="CJV58" s="1117"/>
      <c r="CJW58" s="1117"/>
      <c r="CJX58" s="1117"/>
      <c r="CJY58" s="1117"/>
      <c r="CJZ58" s="1117"/>
      <c r="CKA58" s="1117"/>
      <c r="CKB58" s="1117"/>
      <c r="CKC58" s="1117"/>
      <c r="CKD58" s="1117"/>
      <c r="CKE58" s="1117"/>
      <c r="CKF58" s="1117"/>
      <c r="CKG58" s="1117"/>
      <c r="CKH58" s="1118"/>
      <c r="CKI58" s="1116"/>
      <c r="CKJ58" s="1117"/>
      <c r="CKK58" s="1117"/>
      <c r="CKL58" s="1117"/>
      <c r="CKM58" s="1117"/>
      <c r="CKN58" s="1117"/>
      <c r="CKO58" s="1117"/>
      <c r="CKP58" s="1117"/>
      <c r="CKQ58" s="1117"/>
      <c r="CKR58" s="1117"/>
      <c r="CKS58" s="1117"/>
      <c r="CKT58" s="1117"/>
      <c r="CKU58" s="1117"/>
      <c r="CKV58" s="1117"/>
      <c r="CKW58" s="1117"/>
      <c r="CKX58" s="1117"/>
      <c r="CKY58" s="1117"/>
      <c r="CKZ58" s="1117"/>
      <c r="CLA58" s="1117"/>
      <c r="CLB58" s="1117"/>
      <c r="CLC58" s="1117"/>
      <c r="CLD58" s="1117"/>
      <c r="CLE58" s="1117"/>
      <c r="CLF58" s="1117"/>
      <c r="CLG58" s="1117"/>
      <c r="CLH58" s="1117"/>
      <c r="CLI58" s="1117"/>
      <c r="CLJ58" s="1117"/>
      <c r="CLK58" s="1117"/>
      <c r="CLL58" s="1117"/>
      <c r="CLM58" s="1117"/>
      <c r="CLN58" s="1117"/>
      <c r="CLO58" s="1117"/>
      <c r="CLP58" s="1117"/>
      <c r="CLQ58" s="1117"/>
      <c r="CLR58" s="1117"/>
      <c r="CLS58" s="1117"/>
      <c r="CLT58" s="1117"/>
      <c r="CLU58" s="1117"/>
      <c r="CLV58" s="1117"/>
      <c r="CLW58" s="1117"/>
      <c r="CLX58" s="1117"/>
      <c r="CLY58" s="1117"/>
      <c r="CLZ58" s="1117"/>
      <c r="CMA58" s="1117"/>
      <c r="CMB58" s="1117"/>
      <c r="CMC58" s="1117"/>
      <c r="CMD58" s="1117"/>
      <c r="CME58" s="1117"/>
      <c r="CMF58" s="1117"/>
      <c r="CMG58" s="1117"/>
      <c r="CMH58" s="1117"/>
      <c r="CMI58" s="1117"/>
      <c r="CMJ58" s="1118"/>
      <c r="CMK58" s="1116"/>
      <c r="CML58" s="1117"/>
      <c r="CMM58" s="1117"/>
      <c r="CMN58" s="1117"/>
      <c r="CMO58" s="1117"/>
      <c r="CMP58" s="1117"/>
      <c r="CMQ58" s="1117"/>
      <c r="CMR58" s="1117"/>
      <c r="CMS58" s="1117"/>
      <c r="CMT58" s="1117"/>
      <c r="CMU58" s="1117"/>
      <c r="CMV58" s="1117"/>
      <c r="CMW58" s="1117"/>
      <c r="CMX58" s="1117"/>
      <c r="CMY58" s="1117"/>
      <c r="CMZ58" s="1117"/>
      <c r="CNA58" s="1117"/>
      <c r="CNB58" s="1117"/>
      <c r="CNC58" s="1117"/>
      <c r="CND58" s="1117"/>
      <c r="CNE58" s="1117"/>
      <c r="CNF58" s="1117"/>
      <c r="CNG58" s="1117"/>
      <c r="CNH58" s="1117"/>
      <c r="CNI58" s="1117"/>
      <c r="CNJ58" s="1117"/>
      <c r="CNK58" s="1117"/>
      <c r="CNL58" s="1117"/>
      <c r="CNM58" s="1117"/>
      <c r="CNN58" s="1117"/>
      <c r="CNO58" s="1117"/>
      <c r="CNP58" s="1117"/>
      <c r="CNQ58" s="1117"/>
      <c r="CNR58" s="1117"/>
      <c r="CNS58" s="1117"/>
      <c r="CNT58" s="1117"/>
      <c r="CNU58" s="1117"/>
      <c r="CNV58" s="1117"/>
      <c r="CNW58" s="1117"/>
      <c r="CNX58" s="1117"/>
      <c r="CNY58" s="1117"/>
      <c r="CNZ58" s="1117"/>
      <c r="COA58" s="1117"/>
      <c r="COB58" s="1117"/>
      <c r="COC58" s="1117"/>
      <c r="COD58" s="1117"/>
      <c r="COE58" s="1117"/>
      <c r="COF58" s="1117"/>
      <c r="COG58" s="1117"/>
      <c r="COH58" s="1117"/>
      <c r="COI58" s="1117"/>
      <c r="COJ58" s="1117"/>
      <c r="COK58" s="1117"/>
      <c r="COL58" s="1118"/>
      <c r="COM58" s="1116"/>
      <c r="CON58" s="1117"/>
      <c r="COO58" s="1117"/>
      <c r="COP58" s="1117"/>
      <c r="COQ58" s="1117"/>
      <c r="COR58" s="1117"/>
      <c r="COS58" s="1117"/>
      <c r="COT58" s="1117"/>
      <c r="COU58" s="1117"/>
      <c r="COV58" s="1117"/>
      <c r="COW58" s="1117"/>
      <c r="COX58" s="1117"/>
      <c r="COY58" s="1117"/>
      <c r="COZ58" s="1117"/>
      <c r="CPA58" s="1117"/>
      <c r="CPB58" s="1117"/>
      <c r="CPC58" s="1117"/>
      <c r="CPD58" s="1117"/>
      <c r="CPE58" s="1117"/>
      <c r="CPF58" s="1117"/>
      <c r="CPG58" s="1117"/>
      <c r="CPH58" s="1117"/>
      <c r="CPI58" s="1117"/>
      <c r="CPJ58" s="1117"/>
      <c r="CPK58" s="1117"/>
      <c r="CPL58" s="1117"/>
      <c r="CPM58" s="1117"/>
      <c r="CPN58" s="1117"/>
      <c r="CPO58" s="1117"/>
      <c r="CPP58" s="1117"/>
      <c r="CPQ58" s="1117"/>
      <c r="CPR58" s="1117"/>
      <c r="CPS58" s="1117"/>
      <c r="CPT58" s="1117"/>
      <c r="CPU58" s="1117"/>
      <c r="CPV58" s="1117"/>
      <c r="CPW58" s="1117"/>
      <c r="CPX58" s="1117"/>
      <c r="CPY58" s="1117"/>
      <c r="CPZ58" s="1117"/>
      <c r="CQA58" s="1117"/>
      <c r="CQB58" s="1117"/>
      <c r="CQC58" s="1117"/>
      <c r="CQD58" s="1117"/>
      <c r="CQE58" s="1117"/>
      <c r="CQF58" s="1117"/>
      <c r="CQG58" s="1117"/>
      <c r="CQH58" s="1117"/>
      <c r="CQI58" s="1117"/>
      <c r="CQJ58" s="1117"/>
      <c r="CQK58" s="1117"/>
      <c r="CQL58" s="1117"/>
      <c r="CQM58" s="1117"/>
      <c r="CQN58" s="1118"/>
      <c r="CQO58" s="1116"/>
      <c r="CQP58" s="1117"/>
      <c r="CQQ58" s="1117"/>
      <c r="CQR58" s="1117"/>
      <c r="CQS58" s="1117"/>
      <c r="CQT58" s="1117"/>
      <c r="CQU58" s="1117"/>
      <c r="CQV58" s="1117"/>
      <c r="CQW58" s="1117"/>
      <c r="CQX58" s="1117"/>
      <c r="CQY58" s="1117"/>
      <c r="CQZ58" s="1117"/>
      <c r="CRA58" s="1117"/>
      <c r="CRB58" s="1117"/>
      <c r="CRC58" s="1117"/>
      <c r="CRD58" s="1117"/>
      <c r="CRE58" s="1117"/>
      <c r="CRF58" s="1117"/>
      <c r="CRG58" s="1117"/>
      <c r="CRH58" s="1117"/>
      <c r="CRI58" s="1117"/>
      <c r="CRJ58" s="1117"/>
      <c r="CRK58" s="1117"/>
      <c r="CRL58" s="1117"/>
      <c r="CRM58" s="1117"/>
      <c r="CRN58" s="1117"/>
      <c r="CRO58" s="1117"/>
      <c r="CRP58" s="1117"/>
      <c r="CRQ58" s="1117"/>
      <c r="CRR58" s="1117"/>
      <c r="CRS58" s="1117"/>
      <c r="CRT58" s="1117"/>
      <c r="CRU58" s="1117"/>
      <c r="CRV58" s="1117"/>
      <c r="CRW58" s="1117"/>
      <c r="CRX58" s="1117"/>
      <c r="CRY58" s="1117"/>
      <c r="CRZ58" s="1117"/>
      <c r="CSA58" s="1117"/>
      <c r="CSB58" s="1117"/>
      <c r="CSC58" s="1117"/>
      <c r="CSD58" s="1117"/>
      <c r="CSE58" s="1117"/>
      <c r="CSF58" s="1117"/>
      <c r="CSG58" s="1117"/>
      <c r="CSH58" s="1117"/>
      <c r="CSI58" s="1117"/>
      <c r="CSJ58" s="1117"/>
      <c r="CSK58" s="1117"/>
      <c r="CSL58" s="1117"/>
      <c r="CSM58" s="1117"/>
      <c r="CSN58" s="1117"/>
      <c r="CSO58" s="1117"/>
      <c r="CSP58" s="1118"/>
      <c r="CSQ58" s="1116"/>
      <c r="CSR58" s="1117"/>
      <c r="CSS58" s="1117"/>
      <c r="CST58" s="1117"/>
      <c r="CSU58" s="1117"/>
      <c r="CSV58" s="1117"/>
      <c r="CSW58" s="1117"/>
      <c r="CSX58" s="1117"/>
      <c r="CSY58" s="1117"/>
      <c r="CSZ58" s="1117"/>
      <c r="CTA58" s="1117"/>
      <c r="CTB58" s="1117"/>
      <c r="CTC58" s="1117"/>
      <c r="CTD58" s="1117"/>
      <c r="CTE58" s="1117"/>
      <c r="CTF58" s="1117"/>
      <c r="CTG58" s="1117"/>
      <c r="CTH58" s="1117"/>
      <c r="CTI58" s="1117"/>
      <c r="CTJ58" s="1117"/>
      <c r="CTK58" s="1117"/>
      <c r="CTL58" s="1117"/>
      <c r="CTM58" s="1117"/>
      <c r="CTN58" s="1117"/>
      <c r="CTO58" s="1117"/>
      <c r="CTP58" s="1117"/>
      <c r="CTQ58" s="1117"/>
      <c r="CTR58" s="1117"/>
      <c r="CTS58" s="1117"/>
      <c r="CTT58" s="1117"/>
      <c r="CTU58" s="1117"/>
      <c r="CTV58" s="1117"/>
      <c r="CTW58" s="1117"/>
      <c r="CTX58" s="1117"/>
      <c r="CTY58" s="1117"/>
      <c r="CTZ58" s="1117"/>
      <c r="CUA58" s="1117"/>
      <c r="CUB58" s="1117"/>
      <c r="CUC58" s="1117"/>
      <c r="CUD58" s="1117"/>
      <c r="CUE58" s="1117"/>
      <c r="CUF58" s="1117"/>
      <c r="CUG58" s="1117"/>
      <c r="CUH58" s="1117"/>
      <c r="CUI58" s="1117"/>
      <c r="CUJ58" s="1117"/>
      <c r="CUK58" s="1117"/>
      <c r="CUL58" s="1117"/>
      <c r="CUM58" s="1117"/>
      <c r="CUN58" s="1117"/>
      <c r="CUO58" s="1117"/>
      <c r="CUP58" s="1117"/>
      <c r="CUQ58" s="1117"/>
      <c r="CUR58" s="1118"/>
      <c r="CUS58" s="1116"/>
      <c r="CUT58" s="1117"/>
      <c r="CUU58" s="1117"/>
      <c r="CUV58" s="1117"/>
      <c r="CUW58" s="1117"/>
      <c r="CUX58" s="1117"/>
      <c r="CUY58" s="1117"/>
      <c r="CUZ58" s="1117"/>
      <c r="CVA58" s="1117"/>
      <c r="CVB58" s="1117"/>
      <c r="CVC58" s="1117"/>
      <c r="CVD58" s="1117"/>
      <c r="CVE58" s="1117"/>
      <c r="CVF58" s="1117"/>
      <c r="CVG58" s="1117"/>
      <c r="CVH58" s="1117"/>
      <c r="CVI58" s="1117"/>
      <c r="CVJ58" s="1117"/>
      <c r="CVK58" s="1117"/>
      <c r="CVL58" s="1117"/>
      <c r="CVM58" s="1117"/>
      <c r="CVN58" s="1117"/>
      <c r="CVO58" s="1117"/>
      <c r="CVP58" s="1117"/>
      <c r="CVQ58" s="1117"/>
      <c r="CVR58" s="1117"/>
      <c r="CVS58" s="1117"/>
      <c r="CVT58" s="1117"/>
      <c r="CVU58" s="1117"/>
      <c r="CVV58" s="1117"/>
      <c r="CVW58" s="1117"/>
      <c r="CVX58" s="1117"/>
      <c r="CVY58" s="1117"/>
      <c r="CVZ58" s="1117"/>
      <c r="CWA58" s="1117"/>
      <c r="CWB58" s="1117"/>
      <c r="CWC58" s="1117"/>
      <c r="CWD58" s="1117"/>
      <c r="CWE58" s="1117"/>
      <c r="CWF58" s="1117"/>
      <c r="CWG58" s="1117"/>
      <c r="CWH58" s="1117"/>
      <c r="CWI58" s="1117"/>
      <c r="CWJ58" s="1117"/>
      <c r="CWK58" s="1117"/>
      <c r="CWL58" s="1117"/>
      <c r="CWM58" s="1117"/>
      <c r="CWN58" s="1117"/>
      <c r="CWO58" s="1117"/>
      <c r="CWP58" s="1117"/>
      <c r="CWQ58" s="1117"/>
      <c r="CWR58" s="1117"/>
      <c r="CWS58" s="1117"/>
      <c r="CWT58" s="1118"/>
      <c r="CWU58" s="1116"/>
      <c r="CWV58" s="1117"/>
      <c r="CWW58" s="1117"/>
      <c r="CWX58" s="1117"/>
      <c r="CWY58" s="1117"/>
      <c r="CWZ58" s="1117"/>
      <c r="CXA58" s="1117"/>
      <c r="CXB58" s="1117"/>
      <c r="CXC58" s="1117"/>
      <c r="CXD58" s="1117"/>
      <c r="CXE58" s="1117"/>
      <c r="CXF58" s="1117"/>
      <c r="CXG58" s="1117"/>
      <c r="CXH58" s="1117"/>
      <c r="CXI58" s="1117"/>
      <c r="CXJ58" s="1117"/>
      <c r="CXK58" s="1117"/>
      <c r="CXL58" s="1117"/>
      <c r="CXM58" s="1117"/>
      <c r="CXN58" s="1117"/>
      <c r="CXO58" s="1117"/>
      <c r="CXP58" s="1117"/>
      <c r="CXQ58" s="1117"/>
      <c r="CXR58" s="1117"/>
      <c r="CXS58" s="1117"/>
      <c r="CXT58" s="1117"/>
      <c r="CXU58" s="1117"/>
      <c r="CXV58" s="1117"/>
      <c r="CXW58" s="1117"/>
      <c r="CXX58" s="1117"/>
      <c r="CXY58" s="1117"/>
      <c r="CXZ58" s="1117"/>
      <c r="CYA58" s="1117"/>
      <c r="CYB58" s="1117"/>
      <c r="CYC58" s="1117"/>
      <c r="CYD58" s="1117"/>
      <c r="CYE58" s="1117"/>
      <c r="CYF58" s="1117"/>
      <c r="CYG58" s="1117"/>
      <c r="CYH58" s="1117"/>
      <c r="CYI58" s="1117"/>
      <c r="CYJ58" s="1117"/>
      <c r="CYK58" s="1117"/>
      <c r="CYL58" s="1117"/>
      <c r="CYM58" s="1117"/>
      <c r="CYN58" s="1117"/>
      <c r="CYO58" s="1117"/>
      <c r="CYP58" s="1117"/>
      <c r="CYQ58" s="1117"/>
      <c r="CYR58" s="1117"/>
      <c r="CYS58" s="1117"/>
      <c r="CYT58" s="1117"/>
      <c r="CYU58" s="1117"/>
      <c r="CYV58" s="1118"/>
      <c r="CYW58" s="1116"/>
      <c r="CYX58" s="1117"/>
      <c r="CYY58" s="1117"/>
      <c r="CYZ58" s="1117"/>
      <c r="CZA58" s="1117"/>
      <c r="CZB58" s="1117"/>
      <c r="CZC58" s="1117"/>
      <c r="CZD58" s="1117"/>
      <c r="CZE58" s="1117"/>
      <c r="CZF58" s="1117"/>
      <c r="CZG58" s="1117"/>
      <c r="CZH58" s="1117"/>
      <c r="CZI58" s="1117"/>
      <c r="CZJ58" s="1117"/>
      <c r="CZK58" s="1117"/>
      <c r="CZL58" s="1117"/>
      <c r="CZM58" s="1117"/>
      <c r="CZN58" s="1117"/>
      <c r="CZO58" s="1117"/>
      <c r="CZP58" s="1117"/>
      <c r="CZQ58" s="1117"/>
      <c r="CZR58" s="1117"/>
      <c r="CZS58" s="1117"/>
      <c r="CZT58" s="1117"/>
      <c r="CZU58" s="1117"/>
      <c r="CZV58" s="1117"/>
      <c r="CZW58" s="1117"/>
      <c r="CZX58" s="1117"/>
      <c r="CZY58" s="1117"/>
      <c r="CZZ58" s="1117"/>
      <c r="DAA58" s="1117"/>
      <c r="DAB58" s="1117"/>
      <c r="DAC58" s="1117"/>
      <c r="DAD58" s="1117"/>
      <c r="DAE58" s="1117"/>
      <c r="DAF58" s="1117"/>
      <c r="DAG58" s="1117"/>
      <c r="DAH58" s="1117"/>
      <c r="DAI58" s="1117"/>
      <c r="DAJ58" s="1117"/>
      <c r="DAK58" s="1117"/>
      <c r="DAL58" s="1117"/>
      <c r="DAM58" s="1117"/>
      <c r="DAN58" s="1117"/>
      <c r="DAO58" s="1117"/>
      <c r="DAP58" s="1117"/>
      <c r="DAQ58" s="1117"/>
      <c r="DAR58" s="1117"/>
      <c r="DAS58" s="1117"/>
      <c r="DAT58" s="1117"/>
      <c r="DAU58" s="1117"/>
      <c r="DAV58" s="1117"/>
      <c r="DAW58" s="1117"/>
      <c r="DAX58" s="1118"/>
      <c r="DAY58" s="1116"/>
      <c r="DAZ58" s="1117"/>
      <c r="DBA58" s="1117"/>
      <c r="DBB58" s="1117"/>
      <c r="DBC58" s="1117"/>
      <c r="DBD58" s="1117"/>
      <c r="DBE58" s="1117"/>
      <c r="DBF58" s="1117"/>
      <c r="DBG58" s="1117"/>
      <c r="DBH58" s="1117"/>
      <c r="DBI58" s="1117"/>
      <c r="DBJ58" s="1117"/>
      <c r="DBK58" s="1117"/>
      <c r="DBL58" s="1117"/>
      <c r="DBM58" s="1117"/>
      <c r="DBN58" s="1117"/>
      <c r="DBO58" s="1117"/>
      <c r="DBP58" s="1117"/>
      <c r="DBQ58" s="1117"/>
      <c r="DBR58" s="1117"/>
      <c r="DBS58" s="1117"/>
      <c r="DBT58" s="1117"/>
      <c r="DBU58" s="1117"/>
      <c r="DBV58" s="1117"/>
      <c r="DBW58" s="1117"/>
      <c r="DBX58" s="1117"/>
      <c r="DBY58" s="1117"/>
      <c r="DBZ58" s="1117"/>
      <c r="DCA58" s="1117"/>
      <c r="DCB58" s="1117"/>
      <c r="DCC58" s="1117"/>
      <c r="DCD58" s="1117"/>
      <c r="DCE58" s="1117"/>
      <c r="DCF58" s="1117"/>
      <c r="DCG58" s="1117"/>
      <c r="DCH58" s="1117"/>
      <c r="DCI58" s="1117"/>
      <c r="DCJ58" s="1117"/>
      <c r="DCK58" s="1117"/>
      <c r="DCL58" s="1117"/>
      <c r="DCM58" s="1117"/>
      <c r="DCN58" s="1117"/>
      <c r="DCO58" s="1117"/>
      <c r="DCP58" s="1117"/>
      <c r="DCQ58" s="1117"/>
      <c r="DCR58" s="1117"/>
      <c r="DCS58" s="1117"/>
      <c r="DCT58" s="1117"/>
      <c r="DCU58" s="1117"/>
      <c r="DCV58" s="1117"/>
      <c r="DCW58" s="1117"/>
      <c r="DCX58" s="1117"/>
      <c r="DCY58" s="1117"/>
      <c r="DCZ58" s="1118"/>
      <c r="DDA58" s="1116"/>
      <c r="DDB58" s="1117"/>
      <c r="DDC58" s="1117"/>
      <c r="DDD58" s="1117"/>
      <c r="DDE58" s="1117"/>
      <c r="DDF58" s="1117"/>
      <c r="DDG58" s="1117"/>
      <c r="DDH58" s="1117"/>
      <c r="DDI58" s="1117"/>
      <c r="DDJ58" s="1117"/>
      <c r="DDK58" s="1117"/>
      <c r="DDL58" s="1117"/>
      <c r="DDM58" s="1117"/>
      <c r="DDN58" s="1117"/>
      <c r="DDO58" s="1117"/>
      <c r="DDP58" s="1117"/>
      <c r="DDQ58" s="1117"/>
      <c r="DDR58" s="1117"/>
      <c r="DDS58" s="1117"/>
      <c r="DDT58" s="1117"/>
      <c r="DDU58" s="1117"/>
      <c r="DDV58" s="1117"/>
      <c r="DDW58" s="1117"/>
      <c r="DDX58" s="1117"/>
      <c r="DDY58" s="1117"/>
      <c r="DDZ58" s="1117"/>
      <c r="DEA58" s="1117"/>
      <c r="DEB58" s="1117"/>
      <c r="DEC58" s="1117"/>
      <c r="DED58" s="1117"/>
      <c r="DEE58" s="1117"/>
      <c r="DEF58" s="1117"/>
      <c r="DEG58" s="1117"/>
      <c r="DEH58" s="1117"/>
      <c r="DEI58" s="1117"/>
      <c r="DEJ58" s="1117"/>
      <c r="DEK58" s="1117"/>
      <c r="DEL58" s="1117"/>
      <c r="DEM58" s="1117"/>
      <c r="DEN58" s="1117"/>
      <c r="DEO58" s="1117"/>
      <c r="DEP58" s="1117"/>
      <c r="DEQ58" s="1117"/>
      <c r="DER58" s="1117"/>
      <c r="DES58" s="1117"/>
      <c r="DET58" s="1117"/>
      <c r="DEU58" s="1117"/>
      <c r="DEV58" s="1117"/>
      <c r="DEW58" s="1117"/>
      <c r="DEX58" s="1117"/>
      <c r="DEY58" s="1117"/>
      <c r="DEZ58" s="1117"/>
      <c r="DFA58" s="1117"/>
      <c r="DFB58" s="1118"/>
      <c r="DFC58" s="1116"/>
      <c r="DFD58" s="1117"/>
      <c r="DFE58" s="1117"/>
      <c r="DFF58" s="1117"/>
      <c r="DFG58" s="1117"/>
      <c r="DFH58" s="1117"/>
      <c r="DFI58" s="1117"/>
      <c r="DFJ58" s="1117"/>
      <c r="DFK58" s="1117"/>
      <c r="DFL58" s="1117"/>
      <c r="DFM58" s="1117"/>
      <c r="DFN58" s="1117"/>
      <c r="DFO58" s="1117"/>
      <c r="DFP58" s="1117"/>
      <c r="DFQ58" s="1117"/>
      <c r="DFR58" s="1117"/>
      <c r="DFS58" s="1117"/>
      <c r="DFT58" s="1117"/>
      <c r="DFU58" s="1117"/>
      <c r="DFV58" s="1117"/>
      <c r="DFW58" s="1117"/>
      <c r="DFX58" s="1117"/>
      <c r="DFY58" s="1117"/>
      <c r="DFZ58" s="1117"/>
      <c r="DGA58" s="1117"/>
      <c r="DGB58" s="1117"/>
      <c r="DGC58" s="1117"/>
      <c r="DGD58" s="1117"/>
      <c r="DGE58" s="1117"/>
      <c r="DGF58" s="1117"/>
      <c r="DGG58" s="1117"/>
      <c r="DGH58" s="1117"/>
      <c r="DGI58" s="1117"/>
      <c r="DGJ58" s="1117"/>
      <c r="DGK58" s="1117"/>
      <c r="DGL58" s="1117"/>
      <c r="DGM58" s="1117"/>
      <c r="DGN58" s="1117"/>
      <c r="DGO58" s="1117"/>
      <c r="DGP58" s="1117"/>
      <c r="DGQ58" s="1117"/>
      <c r="DGR58" s="1117"/>
      <c r="DGS58" s="1117"/>
      <c r="DGT58" s="1117"/>
      <c r="DGU58" s="1117"/>
      <c r="DGV58" s="1117"/>
      <c r="DGW58" s="1117"/>
      <c r="DGX58" s="1117"/>
      <c r="DGY58" s="1117"/>
      <c r="DGZ58" s="1117"/>
      <c r="DHA58" s="1117"/>
      <c r="DHB58" s="1117"/>
      <c r="DHC58" s="1117"/>
      <c r="DHD58" s="1118"/>
      <c r="DHE58" s="1116"/>
      <c r="DHF58" s="1117"/>
      <c r="DHG58" s="1117"/>
      <c r="DHH58" s="1117"/>
      <c r="DHI58" s="1117"/>
      <c r="DHJ58" s="1117"/>
      <c r="DHK58" s="1117"/>
      <c r="DHL58" s="1117"/>
      <c r="DHM58" s="1117"/>
      <c r="DHN58" s="1117"/>
      <c r="DHO58" s="1117"/>
      <c r="DHP58" s="1117"/>
      <c r="DHQ58" s="1117"/>
      <c r="DHR58" s="1117"/>
      <c r="DHS58" s="1117"/>
      <c r="DHT58" s="1117"/>
      <c r="DHU58" s="1117"/>
      <c r="DHV58" s="1117"/>
      <c r="DHW58" s="1117"/>
      <c r="DHX58" s="1117"/>
      <c r="DHY58" s="1117"/>
      <c r="DHZ58" s="1117"/>
      <c r="DIA58" s="1117"/>
      <c r="DIB58" s="1117"/>
      <c r="DIC58" s="1117"/>
      <c r="DID58" s="1117"/>
      <c r="DIE58" s="1117"/>
      <c r="DIF58" s="1117"/>
      <c r="DIG58" s="1117"/>
      <c r="DIH58" s="1117"/>
      <c r="DII58" s="1117"/>
      <c r="DIJ58" s="1117"/>
      <c r="DIK58" s="1117"/>
      <c r="DIL58" s="1117"/>
      <c r="DIM58" s="1117"/>
      <c r="DIN58" s="1117"/>
      <c r="DIO58" s="1117"/>
      <c r="DIP58" s="1117"/>
      <c r="DIQ58" s="1117"/>
      <c r="DIR58" s="1117"/>
      <c r="DIS58" s="1117"/>
      <c r="DIT58" s="1117"/>
      <c r="DIU58" s="1117"/>
      <c r="DIV58" s="1117"/>
      <c r="DIW58" s="1117"/>
      <c r="DIX58" s="1117"/>
      <c r="DIY58" s="1117"/>
      <c r="DIZ58" s="1117"/>
      <c r="DJA58" s="1117"/>
      <c r="DJB58" s="1117"/>
      <c r="DJC58" s="1117"/>
      <c r="DJD58" s="1117"/>
      <c r="DJE58" s="1117"/>
      <c r="DJF58" s="1118"/>
      <c r="DJG58" s="1116"/>
      <c r="DJH58" s="1117"/>
      <c r="DJI58" s="1117"/>
      <c r="DJJ58" s="1117"/>
      <c r="DJK58" s="1117"/>
      <c r="DJL58" s="1117"/>
      <c r="DJM58" s="1117"/>
      <c r="DJN58" s="1117"/>
      <c r="DJO58" s="1117"/>
      <c r="DJP58" s="1117"/>
      <c r="DJQ58" s="1117"/>
      <c r="DJR58" s="1117"/>
      <c r="DJS58" s="1117"/>
      <c r="DJT58" s="1117"/>
      <c r="DJU58" s="1117"/>
      <c r="DJV58" s="1117"/>
      <c r="DJW58" s="1117"/>
      <c r="DJX58" s="1117"/>
      <c r="DJY58" s="1117"/>
      <c r="DJZ58" s="1117"/>
      <c r="DKA58" s="1117"/>
      <c r="DKB58" s="1117"/>
      <c r="DKC58" s="1117"/>
      <c r="DKD58" s="1117"/>
      <c r="DKE58" s="1117"/>
      <c r="DKF58" s="1117"/>
      <c r="DKG58" s="1117"/>
      <c r="DKH58" s="1117"/>
      <c r="DKI58" s="1117"/>
      <c r="DKJ58" s="1117"/>
      <c r="DKK58" s="1117"/>
      <c r="DKL58" s="1117"/>
      <c r="DKM58" s="1117"/>
      <c r="DKN58" s="1117"/>
      <c r="DKO58" s="1117"/>
      <c r="DKP58" s="1117"/>
      <c r="DKQ58" s="1117"/>
      <c r="DKR58" s="1117"/>
      <c r="DKS58" s="1117"/>
      <c r="DKT58" s="1117"/>
      <c r="DKU58" s="1117"/>
      <c r="DKV58" s="1117"/>
      <c r="DKW58" s="1117"/>
      <c r="DKX58" s="1117"/>
      <c r="DKY58" s="1117"/>
      <c r="DKZ58" s="1117"/>
      <c r="DLA58" s="1117"/>
      <c r="DLB58" s="1117"/>
      <c r="DLC58" s="1117"/>
      <c r="DLD58" s="1117"/>
      <c r="DLE58" s="1117"/>
      <c r="DLF58" s="1117"/>
      <c r="DLG58" s="1117"/>
      <c r="DLH58" s="1118"/>
      <c r="DLI58" s="1116"/>
      <c r="DLJ58" s="1117"/>
      <c r="DLK58" s="1117"/>
      <c r="DLL58" s="1117"/>
      <c r="DLM58" s="1117"/>
      <c r="DLN58" s="1117"/>
      <c r="DLO58" s="1117"/>
      <c r="DLP58" s="1117"/>
      <c r="DLQ58" s="1117"/>
      <c r="DLR58" s="1117"/>
      <c r="DLS58" s="1117"/>
      <c r="DLT58" s="1117"/>
      <c r="DLU58" s="1117"/>
      <c r="DLV58" s="1117"/>
      <c r="DLW58" s="1117"/>
      <c r="DLX58" s="1117"/>
      <c r="DLY58" s="1117"/>
      <c r="DLZ58" s="1117"/>
      <c r="DMA58" s="1117"/>
      <c r="DMB58" s="1117"/>
      <c r="DMC58" s="1117"/>
      <c r="DMD58" s="1117"/>
      <c r="DME58" s="1117"/>
      <c r="DMF58" s="1117"/>
      <c r="DMG58" s="1117"/>
      <c r="DMH58" s="1117"/>
      <c r="DMI58" s="1117"/>
      <c r="DMJ58" s="1117"/>
      <c r="DMK58" s="1117"/>
      <c r="DML58" s="1117"/>
      <c r="DMM58" s="1117"/>
      <c r="DMN58" s="1117"/>
      <c r="DMO58" s="1117"/>
      <c r="DMP58" s="1117"/>
      <c r="DMQ58" s="1117"/>
      <c r="DMR58" s="1117"/>
      <c r="DMS58" s="1117"/>
      <c r="DMT58" s="1117"/>
      <c r="DMU58" s="1117"/>
      <c r="DMV58" s="1117"/>
      <c r="DMW58" s="1117"/>
      <c r="DMX58" s="1117"/>
      <c r="DMY58" s="1117"/>
      <c r="DMZ58" s="1117"/>
      <c r="DNA58" s="1117"/>
      <c r="DNB58" s="1117"/>
      <c r="DNC58" s="1117"/>
      <c r="DND58" s="1117"/>
      <c r="DNE58" s="1117"/>
      <c r="DNF58" s="1117"/>
      <c r="DNG58" s="1117"/>
      <c r="DNH58" s="1117"/>
      <c r="DNI58" s="1117"/>
      <c r="DNJ58" s="1118"/>
      <c r="DNK58" s="1116"/>
      <c r="DNL58" s="1117"/>
      <c r="DNM58" s="1117"/>
      <c r="DNN58" s="1117"/>
      <c r="DNO58" s="1117"/>
      <c r="DNP58" s="1117"/>
      <c r="DNQ58" s="1117"/>
      <c r="DNR58" s="1117"/>
      <c r="DNS58" s="1117"/>
      <c r="DNT58" s="1117"/>
      <c r="DNU58" s="1117"/>
      <c r="DNV58" s="1117"/>
      <c r="DNW58" s="1117"/>
      <c r="DNX58" s="1117"/>
      <c r="DNY58" s="1117"/>
      <c r="DNZ58" s="1117"/>
      <c r="DOA58" s="1117"/>
      <c r="DOB58" s="1117"/>
      <c r="DOC58" s="1117"/>
      <c r="DOD58" s="1117"/>
      <c r="DOE58" s="1117"/>
      <c r="DOF58" s="1117"/>
      <c r="DOG58" s="1117"/>
      <c r="DOH58" s="1117"/>
      <c r="DOI58" s="1117"/>
      <c r="DOJ58" s="1117"/>
      <c r="DOK58" s="1117"/>
      <c r="DOL58" s="1117"/>
      <c r="DOM58" s="1117"/>
      <c r="DON58" s="1117"/>
      <c r="DOO58" s="1117"/>
      <c r="DOP58" s="1117"/>
      <c r="DOQ58" s="1117"/>
      <c r="DOR58" s="1117"/>
      <c r="DOS58" s="1117"/>
      <c r="DOT58" s="1117"/>
      <c r="DOU58" s="1117"/>
      <c r="DOV58" s="1117"/>
      <c r="DOW58" s="1117"/>
      <c r="DOX58" s="1117"/>
      <c r="DOY58" s="1117"/>
      <c r="DOZ58" s="1117"/>
      <c r="DPA58" s="1117"/>
      <c r="DPB58" s="1117"/>
      <c r="DPC58" s="1117"/>
      <c r="DPD58" s="1117"/>
      <c r="DPE58" s="1117"/>
      <c r="DPF58" s="1117"/>
      <c r="DPG58" s="1117"/>
      <c r="DPH58" s="1117"/>
      <c r="DPI58" s="1117"/>
      <c r="DPJ58" s="1117"/>
      <c r="DPK58" s="1117"/>
      <c r="DPL58" s="1118"/>
      <c r="DPM58" s="1116"/>
      <c r="DPN58" s="1117"/>
      <c r="DPO58" s="1117"/>
      <c r="DPP58" s="1117"/>
      <c r="DPQ58" s="1117"/>
      <c r="DPR58" s="1117"/>
      <c r="DPS58" s="1117"/>
      <c r="DPT58" s="1117"/>
      <c r="DPU58" s="1117"/>
      <c r="DPV58" s="1117"/>
      <c r="DPW58" s="1117"/>
      <c r="DPX58" s="1117"/>
      <c r="DPY58" s="1117"/>
      <c r="DPZ58" s="1117"/>
      <c r="DQA58" s="1117"/>
      <c r="DQB58" s="1117"/>
      <c r="DQC58" s="1117"/>
      <c r="DQD58" s="1117"/>
      <c r="DQE58" s="1117"/>
      <c r="DQF58" s="1117"/>
      <c r="DQG58" s="1117"/>
      <c r="DQH58" s="1117"/>
      <c r="DQI58" s="1117"/>
      <c r="DQJ58" s="1117"/>
      <c r="DQK58" s="1117"/>
      <c r="DQL58" s="1117"/>
      <c r="DQM58" s="1117"/>
      <c r="DQN58" s="1117"/>
      <c r="DQO58" s="1117"/>
      <c r="DQP58" s="1117"/>
      <c r="DQQ58" s="1117"/>
      <c r="DQR58" s="1117"/>
      <c r="DQS58" s="1117"/>
      <c r="DQT58" s="1117"/>
      <c r="DQU58" s="1117"/>
      <c r="DQV58" s="1117"/>
      <c r="DQW58" s="1117"/>
      <c r="DQX58" s="1117"/>
      <c r="DQY58" s="1117"/>
      <c r="DQZ58" s="1117"/>
      <c r="DRA58" s="1117"/>
      <c r="DRB58" s="1117"/>
      <c r="DRC58" s="1117"/>
      <c r="DRD58" s="1117"/>
      <c r="DRE58" s="1117"/>
      <c r="DRF58" s="1117"/>
      <c r="DRG58" s="1117"/>
      <c r="DRH58" s="1117"/>
      <c r="DRI58" s="1117"/>
      <c r="DRJ58" s="1117"/>
      <c r="DRK58" s="1117"/>
      <c r="DRL58" s="1117"/>
      <c r="DRM58" s="1117"/>
      <c r="DRN58" s="1118"/>
      <c r="DRO58" s="1116"/>
      <c r="DRP58" s="1117"/>
      <c r="DRQ58" s="1117"/>
      <c r="DRR58" s="1117"/>
      <c r="DRS58" s="1117"/>
      <c r="DRT58" s="1117"/>
      <c r="DRU58" s="1117"/>
      <c r="DRV58" s="1117"/>
      <c r="DRW58" s="1117"/>
      <c r="DRX58" s="1117"/>
      <c r="DRY58" s="1117"/>
      <c r="DRZ58" s="1117"/>
      <c r="DSA58" s="1117"/>
      <c r="DSB58" s="1117"/>
      <c r="DSC58" s="1117"/>
      <c r="DSD58" s="1117"/>
      <c r="DSE58" s="1117"/>
      <c r="DSF58" s="1117"/>
      <c r="DSG58" s="1117"/>
      <c r="DSH58" s="1117"/>
      <c r="DSI58" s="1117"/>
      <c r="DSJ58" s="1117"/>
      <c r="DSK58" s="1117"/>
      <c r="DSL58" s="1117"/>
      <c r="DSM58" s="1117"/>
      <c r="DSN58" s="1117"/>
      <c r="DSO58" s="1117"/>
      <c r="DSP58" s="1117"/>
      <c r="DSQ58" s="1117"/>
      <c r="DSR58" s="1117"/>
      <c r="DSS58" s="1117"/>
      <c r="DST58" s="1117"/>
      <c r="DSU58" s="1117"/>
      <c r="DSV58" s="1117"/>
      <c r="DSW58" s="1117"/>
      <c r="DSX58" s="1117"/>
      <c r="DSY58" s="1117"/>
      <c r="DSZ58" s="1117"/>
      <c r="DTA58" s="1117"/>
      <c r="DTB58" s="1117"/>
      <c r="DTC58" s="1117"/>
      <c r="DTD58" s="1117"/>
      <c r="DTE58" s="1117"/>
      <c r="DTF58" s="1117"/>
      <c r="DTG58" s="1117"/>
      <c r="DTH58" s="1117"/>
      <c r="DTI58" s="1117"/>
      <c r="DTJ58" s="1117"/>
      <c r="DTK58" s="1117"/>
      <c r="DTL58" s="1117"/>
      <c r="DTM58" s="1117"/>
      <c r="DTN58" s="1117"/>
      <c r="DTO58" s="1117"/>
      <c r="DTP58" s="1118"/>
      <c r="DTQ58" s="1116"/>
      <c r="DTR58" s="1117"/>
      <c r="DTS58" s="1117"/>
      <c r="DTT58" s="1117"/>
      <c r="DTU58" s="1117"/>
      <c r="DTV58" s="1117"/>
      <c r="DTW58" s="1117"/>
      <c r="DTX58" s="1117"/>
      <c r="DTY58" s="1117"/>
      <c r="DTZ58" s="1117"/>
      <c r="DUA58" s="1117"/>
      <c r="DUB58" s="1117"/>
      <c r="DUC58" s="1117"/>
      <c r="DUD58" s="1117"/>
      <c r="DUE58" s="1117"/>
      <c r="DUF58" s="1117"/>
      <c r="DUG58" s="1117"/>
      <c r="DUH58" s="1117"/>
      <c r="DUI58" s="1117"/>
      <c r="DUJ58" s="1117"/>
      <c r="DUK58" s="1117"/>
      <c r="DUL58" s="1117"/>
      <c r="DUM58" s="1117"/>
      <c r="DUN58" s="1117"/>
      <c r="DUO58" s="1117"/>
      <c r="DUP58" s="1117"/>
      <c r="DUQ58" s="1117"/>
      <c r="DUR58" s="1117"/>
      <c r="DUS58" s="1117"/>
      <c r="DUT58" s="1117"/>
      <c r="DUU58" s="1117"/>
      <c r="DUV58" s="1117"/>
      <c r="DUW58" s="1117"/>
      <c r="DUX58" s="1117"/>
      <c r="DUY58" s="1117"/>
      <c r="DUZ58" s="1117"/>
      <c r="DVA58" s="1117"/>
      <c r="DVB58" s="1117"/>
      <c r="DVC58" s="1117"/>
      <c r="DVD58" s="1117"/>
      <c r="DVE58" s="1117"/>
      <c r="DVF58" s="1117"/>
      <c r="DVG58" s="1117"/>
      <c r="DVH58" s="1117"/>
      <c r="DVI58" s="1117"/>
      <c r="DVJ58" s="1117"/>
      <c r="DVK58" s="1117"/>
      <c r="DVL58" s="1117"/>
      <c r="DVM58" s="1117"/>
      <c r="DVN58" s="1117"/>
      <c r="DVO58" s="1117"/>
      <c r="DVP58" s="1117"/>
      <c r="DVQ58" s="1117"/>
      <c r="DVR58" s="1118"/>
      <c r="DVS58" s="1116"/>
      <c r="DVT58" s="1117"/>
      <c r="DVU58" s="1117"/>
      <c r="DVV58" s="1117"/>
      <c r="DVW58" s="1117"/>
      <c r="DVX58" s="1117"/>
      <c r="DVY58" s="1117"/>
      <c r="DVZ58" s="1117"/>
      <c r="DWA58" s="1117"/>
      <c r="DWB58" s="1117"/>
      <c r="DWC58" s="1117"/>
      <c r="DWD58" s="1117"/>
      <c r="DWE58" s="1117"/>
      <c r="DWF58" s="1117"/>
      <c r="DWG58" s="1117"/>
      <c r="DWH58" s="1117"/>
      <c r="DWI58" s="1117"/>
      <c r="DWJ58" s="1117"/>
      <c r="DWK58" s="1117"/>
      <c r="DWL58" s="1117"/>
      <c r="DWM58" s="1117"/>
      <c r="DWN58" s="1117"/>
      <c r="DWO58" s="1117"/>
      <c r="DWP58" s="1117"/>
      <c r="DWQ58" s="1117"/>
      <c r="DWR58" s="1117"/>
      <c r="DWS58" s="1117"/>
      <c r="DWT58" s="1117"/>
      <c r="DWU58" s="1117"/>
      <c r="DWV58" s="1117"/>
      <c r="DWW58" s="1117"/>
      <c r="DWX58" s="1117"/>
      <c r="DWY58" s="1117"/>
      <c r="DWZ58" s="1117"/>
      <c r="DXA58" s="1117"/>
      <c r="DXB58" s="1117"/>
      <c r="DXC58" s="1117"/>
      <c r="DXD58" s="1117"/>
      <c r="DXE58" s="1117"/>
      <c r="DXF58" s="1117"/>
      <c r="DXG58" s="1117"/>
      <c r="DXH58" s="1117"/>
      <c r="DXI58" s="1117"/>
      <c r="DXJ58" s="1117"/>
      <c r="DXK58" s="1117"/>
      <c r="DXL58" s="1117"/>
      <c r="DXM58" s="1117"/>
      <c r="DXN58" s="1117"/>
      <c r="DXO58" s="1117"/>
      <c r="DXP58" s="1117"/>
      <c r="DXQ58" s="1117"/>
      <c r="DXR58" s="1117"/>
      <c r="DXS58" s="1117"/>
      <c r="DXT58" s="1118"/>
      <c r="DXU58" s="1116"/>
      <c r="DXV58" s="1117"/>
      <c r="DXW58" s="1117"/>
      <c r="DXX58" s="1117"/>
      <c r="DXY58" s="1117"/>
      <c r="DXZ58" s="1117"/>
      <c r="DYA58" s="1117"/>
      <c r="DYB58" s="1117"/>
      <c r="DYC58" s="1117"/>
      <c r="DYD58" s="1117"/>
      <c r="DYE58" s="1117"/>
      <c r="DYF58" s="1117"/>
      <c r="DYG58" s="1117"/>
      <c r="DYH58" s="1117"/>
      <c r="DYI58" s="1117"/>
      <c r="DYJ58" s="1117"/>
      <c r="DYK58" s="1117"/>
      <c r="DYL58" s="1117"/>
      <c r="DYM58" s="1117"/>
      <c r="DYN58" s="1117"/>
      <c r="DYO58" s="1117"/>
      <c r="DYP58" s="1117"/>
      <c r="DYQ58" s="1117"/>
      <c r="DYR58" s="1117"/>
      <c r="DYS58" s="1117"/>
      <c r="DYT58" s="1117"/>
      <c r="DYU58" s="1117"/>
      <c r="DYV58" s="1117"/>
      <c r="DYW58" s="1117"/>
      <c r="DYX58" s="1117"/>
      <c r="DYY58" s="1117"/>
      <c r="DYZ58" s="1117"/>
      <c r="DZA58" s="1117"/>
      <c r="DZB58" s="1117"/>
      <c r="DZC58" s="1117"/>
      <c r="DZD58" s="1117"/>
      <c r="DZE58" s="1117"/>
      <c r="DZF58" s="1117"/>
      <c r="DZG58" s="1117"/>
      <c r="DZH58" s="1117"/>
      <c r="DZI58" s="1117"/>
      <c r="DZJ58" s="1117"/>
      <c r="DZK58" s="1117"/>
      <c r="DZL58" s="1117"/>
      <c r="DZM58" s="1117"/>
      <c r="DZN58" s="1117"/>
      <c r="DZO58" s="1117"/>
      <c r="DZP58" s="1117"/>
      <c r="DZQ58" s="1117"/>
      <c r="DZR58" s="1117"/>
      <c r="DZS58" s="1117"/>
      <c r="DZT58" s="1117"/>
      <c r="DZU58" s="1117"/>
      <c r="DZV58" s="1118"/>
      <c r="DZW58" s="1116"/>
      <c r="DZX58" s="1117"/>
      <c r="DZY58" s="1117"/>
      <c r="DZZ58" s="1117"/>
      <c r="EAA58" s="1117"/>
      <c r="EAB58" s="1117"/>
      <c r="EAC58" s="1117"/>
      <c r="EAD58" s="1117"/>
      <c r="EAE58" s="1117"/>
      <c r="EAF58" s="1117"/>
      <c r="EAG58" s="1117"/>
      <c r="EAH58" s="1117"/>
      <c r="EAI58" s="1117"/>
      <c r="EAJ58" s="1117"/>
      <c r="EAK58" s="1117"/>
      <c r="EAL58" s="1117"/>
      <c r="EAM58" s="1117"/>
      <c r="EAN58" s="1117"/>
      <c r="EAO58" s="1117"/>
      <c r="EAP58" s="1117"/>
      <c r="EAQ58" s="1117"/>
      <c r="EAR58" s="1117"/>
      <c r="EAS58" s="1117"/>
      <c r="EAT58" s="1117"/>
      <c r="EAU58" s="1117"/>
      <c r="EAV58" s="1117"/>
      <c r="EAW58" s="1117"/>
      <c r="EAX58" s="1117"/>
      <c r="EAY58" s="1117"/>
      <c r="EAZ58" s="1117"/>
      <c r="EBA58" s="1117"/>
      <c r="EBB58" s="1117"/>
      <c r="EBC58" s="1117"/>
      <c r="EBD58" s="1117"/>
      <c r="EBE58" s="1117"/>
      <c r="EBF58" s="1117"/>
      <c r="EBG58" s="1117"/>
      <c r="EBH58" s="1117"/>
      <c r="EBI58" s="1117"/>
      <c r="EBJ58" s="1117"/>
      <c r="EBK58" s="1117"/>
      <c r="EBL58" s="1117"/>
      <c r="EBM58" s="1117"/>
      <c r="EBN58" s="1117"/>
      <c r="EBO58" s="1117"/>
      <c r="EBP58" s="1117"/>
      <c r="EBQ58" s="1117"/>
      <c r="EBR58" s="1117"/>
      <c r="EBS58" s="1117"/>
      <c r="EBT58" s="1117"/>
      <c r="EBU58" s="1117"/>
      <c r="EBV58" s="1117"/>
      <c r="EBW58" s="1117"/>
      <c r="EBX58" s="1118"/>
      <c r="EBY58" s="1116"/>
      <c r="EBZ58" s="1117"/>
      <c r="ECA58" s="1117"/>
      <c r="ECB58" s="1117"/>
      <c r="ECC58" s="1117"/>
      <c r="ECD58" s="1117"/>
      <c r="ECE58" s="1117"/>
      <c r="ECF58" s="1117"/>
      <c r="ECG58" s="1117"/>
      <c r="ECH58" s="1117"/>
      <c r="ECI58" s="1117"/>
      <c r="ECJ58" s="1117"/>
      <c r="ECK58" s="1117"/>
      <c r="ECL58" s="1117"/>
      <c r="ECM58" s="1117"/>
      <c r="ECN58" s="1117"/>
      <c r="ECO58" s="1117"/>
      <c r="ECP58" s="1117"/>
      <c r="ECQ58" s="1117"/>
      <c r="ECR58" s="1117"/>
      <c r="ECS58" s="1117"/>
      <c r="ECT58" s="1117"/>
      <c r="ECU58" s="1117"/>
      <c r="ECV58" s="1117"/>
      <c r="ECW58" s="1117"/>
      <c r="ECX58" s="1117"/>
      <c r="ECY58" s="1117"/>
      <c r="ECZ58" s="1117"/>
      <c r="EDA58" s="1117"/>
      <c r="EDB58" s="1117"/>
      <c r="EDC58" s="1117"/>
      <c r="EDD58" s="1117"/>
      <c r="EDE58" s="1117"/>
      <c r="EDF58" s="1117"/>
      <c r="EDG58" s="1117"/>
      <c r="EDH58" s="1117"/>
      <c r="EDI58" s="1117"/>
      <c r="EDJ58" s="1117"/>
      <c r="EDK58" s="1117"/>
      <c r="EDL58" s="1117"/>
      <c r="EDM58" s="1117"/>
      <c r="EDN58" s="1117"/>
      <c r="EDO58" s="1117"/>
      <c r="EDP58" s="1117"/>
      <c r="EDQ58" s="1117"/>
      <c r="EDR58" s="1117"/>
      <c r="EDS58" s="1117"/>
      <c r="EDT58" s="1117"/>
      <c r="EDU58" s="1117"/>
      <c r="EDV58" s="1117"/>
      <c r="EDW58" s="1117"/>
      <c r="EDX58" s="1117"/>
      <c r="EDY58" s="1117"/>
      <c r="EDZ58" s="1118"/>
      <c r="EEA58" s="1116"/>
      <c r="EEB58" s="1117"/>
      <c r="EEC58" s="1117"/>
      <c r="EED58" s="1117"/>
      <c r="EEE58" s="1117"/>
      <c r="EEF58" s="1117"/>
      <c r="EEG58" s="1117"/>
      <c r="EEH58" s="1117"/>
      <c r="EEI58" s="1117"/>
      <c r="EEJ58" s="1117"/>
      <c r="EEK58" s="1117"/>
      <c r="EEL58" s="1117"/>
      <c r="EEM58" s="1117"/>
      <c r="EEN58" s="1117"/>
      <c r="EEO58" s="1117"/>
      <c r="EEP58" s="1117"/>
      <c r="EEQ58" s="1117"/>
      <c r="EER58" s="1117"/>
      <c r="EES58" s="1117"/>
      <c r="EET58" s="1117"/>
      <c r="EEU58" s="1117"/>
      <c r="EEV58" s="1117"/>
      <c r="EEW58" s="1117"/>
      <c r="EEX58" s="1117"/>
      <c r="EEY58" s="1117"/>
      <c r="EEZ58" s="1117"/>
      <c r="EFA58" s="1117"/>
      <c r="EFB58" s="1117"/>
      <c r="EFC58" s="1117"/>
      <c r="EFD58" s="1117"/>
      <c r="EFE58" s="1117"/>
      <c r="EFF58" s="1117"/>
      <c r="EFG58" s="1117"/>
      <c r="EFH58" s="1117"/>
      <c r="EFI58" s="1117"/>
      <c r="EFJ58" s="1117"/>
      <c r="EFK58" s="1117"/>
      <c r="EFL58" s="1117"/>
      <c r="EFM58" s="1117"/>
      <c r="EFN58" s="1117"/>
      <c r="EFO58" s="1117"/>
      <c r="EFP58" s="1117"/>
      <c r="EFQ58" s="1117"/>
      <c r="EFR58" s="1117"/>
      <c r="EFS58" s="1117"/>
      <c r="EFT58" s="1117"/>
      <c r="EFU58" s="1117"/>
      <c r="EFV58" s="1117"/>
      <c r="EFW58" s="1117"/>
      <c r="EFX58" s="1117"/>
      <c r="EFY58" s="1117"/>
      <c r="EFZ58" s="1117"/>
      <c r="EGA58" s="1117"/>
      <c r="EGB58" s="1118"/>
      <c r="EGC58" s="1116"/>
      <c r="EGD58" s="1117"/>
      <c r="EGE58" s="1117"/>
      <c r="EGF58" s="1117"/>
      <c r="EGG58" s="1117"/>
      <c r="EGH58" s="1117"/>
      <c r="EGI58" s="1117"/>
      <c r="EGJ58" s="1117"/>
      <c r="EGK58" s="1117"/>
      <c r="EGL58" s="1117"/>
      <c r="EGM58" s="1117"/>
      <c r="EGN58" s="1117"/>
      <c r="EGO58" s="1117"/>
      <c r="EGP58" s="1117"/>
      <c r="EGQ58" s="1117"/>
      <c r="EGR58" s="1117"/>
      <c r="EGS58" s="1117"/>
      <c r="EGT58" s="1117"/>
      <c r="EGU58" s="1117"/>
      <c r="EGV58" s="1117"/>
      <c r="EGW58" s="1117"/>
      <c r="EGX58" s="1117"/>
      <c r="EGY58" s="1117"/>
      <c r="EGZ58" s="1117"/>
      <c r="EHA58" s="1117"/>
      <c r="EHB58" s="1117"/>
      <c r="EHC58" s="1117"/>
      <c r="EHD58" s="1117"/>
      <c r="EHE58" s="1117"/>
      <c r="EHF58" s="1117"/>
      <c r="EHG58" s="1117"/>
      <c r="EHH58" s="1117"/>
      <c r="EHI58" s="1117"/>
      <c r="EHJ58" s="1117"/>
      <c r="EHK58" s="1117"/>
      <c r="EHL58" s="1117"/>
      <c r="EHM58" s="1117"/>
      <c r="EHN58" s="1117"/>
      <c r="EHO58" s="1117"/>
      <c r="EHP58" s="1117"/>
      <c r="EHQ58" s="1117"/>
      <c r="EHR58" s="1117"/>
      <c r="EHS58" s="1117"/>
      <c r="EHT58" s="1117"/>
      <c r="EHU58" s="1117"/>
      <c r="EHV58" s="1117"/>
      <c r="EHW58" s="1117"/>
      <c r="EHX58" s="1117"/>
      <c r="EHY58" s="1117"/>
      <c r="EHZ58" s="1117"/>
      <c r="EIA58" s="1117"/>
      <c r="EIB58" s="1117"/>
      <c r="EIC58" s="1117"/>
      <c r="EID58" s="1118"/>
      <c r="EIE58" s="1116"/>
      <c r="EIF58" s="1117"/>
      <c r="EIG58" s="1117"/>
      <c r="EIH58" s="1117"/>
      <c r="EII58" s="1117"/>
      <c r="EIJ58" s="1117"/>
      <c r="EIK58" s="1117"/>
      <c r="EIL58" s="1117"/>
      <c r="EIM58" s="1117"/>
      <c r="EIN58" s="1117"/>
      <c r="EIO58" s="1117"/>
      <c r="EIP58" s="1117"/>
      <c r="EIQ58" s="1117"/>
      <c r="EIR58" s="1117"/>
      <c r="EIS58" s="1117"/>
      <c r="EIT58" s="1117"/>
      <c r="EIU58" s="1117"/>
      <c r="EIV58" s="1117"/>
      <c r="EIW58" s="1117"/>
      <c r="EIX58" s="1117"/>
      <c r="EIY58" s="1117"/>
      <c r="EIZ58" s="1117"/>
      <c r="EJA58" s="1117"/>
      <c r="EJB58" s="1117"/>
      <c r="EJC58" s="1117"/>
      <c r="EJD58" s="1117"/>
      <c r="EJE58" s="1117"/>
      <c r="EJF58" s="1117"/>
      <c r="EJG58" s="1117"/>
      <c r="EJH58" s="1117"/>
      <c r="EJI58" s="1117"/>
      <c r="EJJ58" s="1117"/>
      <c r="EJK58" s="1117"/>
      <c r="EJL58" s="1117"/>
      <c r="EJM58" s="1117"/>
      <c r="EJN58" s="1117"/>
      <c r="EJO58" s="1117"/>
      <c r="EJP58" s="1117"/>
      <c r="EJQ58" s="1117"/>
      <c r="EJR58" s="1117"/>
      <c r="EJS58" s="1117"/>
      <c r="EJT58" s="1117"/>
      <c r="EJU58" s="1117"/>
      <c r="EJV58" s="1117"/>
      <c r="EJW58" s="1117"/>
      <c r="EJX58" s="1117"/>
      <c r="EJY58" s="1117"/>
      <c r="EJZ58" s="1117"/>
      <c r="EKA58" s="1117"/>
      <c r="EKB58" s="1117"/>
      <c r="EKC58" s="1117"/>
      <c r="EKD58" s="1117"/>
      <c r="EKE58" s="1117"/>
      <c r="EKF58" s="1118"/>
      <c r="EKG58" s="1116"/>
      <c r="EKH58" s="1117"/>
      <c r="EKI58" s="1117"/>
      <c r="EKJ58" s="1117"/>
      <c r="EKK58" s="1117"/>
      <c r="EKL58" s="1117"/>
      <c r="EKM58" s="1117"/>
      <c r="EKN58" s="1117"/>
      <c r="EKO58" s="1117"/>
      <c r="EKP58" s="1117"/>
      <c r="EKQ58" s="1117"/>
      <c r="EKR58" s="1117"/>
      <c r="EKS58" s="1117"/>
      <c r="EKT58" s="1117"/>
      <c r="EKU58" s="1117"/>
      <c r="EKV58" s="1117"/>
      <c r="EKW58" s="1117"/>
      <c r="EKX58" s="1117"/>
      <c r="EKY58" s="1117"/>
      <c r="EKZ58" s="1117"/>
      <c r="ELA58" s="1117"/>
      <c r="ELB58" s="1117"/>
      <c r="ELC58" s="1117"/>
      <c r="ELD58" s="1117"/>
      <c r="ELE58" s="1117"/>
      <c r="ELF58" s="1117"/>
      <c r="ELG58" s="1117"/>
      <c r="ELH58" s="1117"/>
      <c r="ELI58" s="1117"/>
      <c r="ELJ58" s="1117"/>
      <c r="ELK58" s="1117"/>
      <c r="ELL58" s="1117"/>
      <c r="ELM58" s="1117"/>
      <c r="ELN58" s="1117"/>
      <c r="ELO58" s="1117"/>
      <c r="ELP58" s="1117"/>
      <c r="ELQ58" s="1117"/>
      <c r="ELR58" s="1117"/>
      <c r="ELS58" s="1117"/>
      <c r="ELT58" s="1117"/>
      <c r="ELU58" s="1117"/>
      <c r="ELV58" s="1117"/>
      <c r="ELW58" s="1117"/>
      <c r="ELX58" s="1117"/>
      <c r="ELY58" s="1117"/>
      <c r="ELZ58" s="1117"/>
      <c r="EMA58" s="1117"/>
      <c r="EMB58" s="1117"/>
      <c r="EMC58" s="1117"/>
      <c r="EMD58" s="1117"/>
      <c r="EME58" s="1117"/>
      <c r="EMF58" s="1117"/>
      <c r="EMG58" s="1117"/>
      <c r="EMH58" s="1118"/>
      <c r="EMI58" s="1116"/>
      <c r="EMJ58" s="1117"/>
      <c r="EMK58" s="1117"/>
      <c r="EML58" s="1117"/>
      <c r="EMM58" s="1117"/>
      <c r="EMN58" s="1117"/>
      <c r="EMO58" s="1117"/>
      <c r="EMP58" s="1117"/>
      <c r="EMQ58" s="1117"/>
      <c r="EMR58" s="1117"/>
      <c r="EMS58" s="1117"/>
      <c r="EMT58" s="1117"/>
      <c r="EMU58" s="1117"/>
      <c r="EMV58" s="1117"/>
      <c r="EMW58" s="1117"/>
      <c r="EMX58" s="1117"/>
      <c r="EMY58" s="1117"/>
      <c r="EMZ58" s="1117"/>
      <c r="ENA58" s="1117"/>
      <c r="ENB58" s="1117"/>
      <c r="ENC58" s="1117"/>
      <c r="END58" s="1117"/>
      <c r="ENE58" s="1117"/>
      <c r="ENF58" s="1117"/>
      <c r="ENG58" s="1117"/>
      <c r="ENH58" s="1117"/>
      <c r="ENI58" s="1117"/>
      <c r="ENJ58" s="1117"/>
      <c r="ENK58" s="1117"/>
      <c r="ENL58" s="1117"/>
      <c r="ENM58" s="1117"/>
      <c r="ENN58" s="1117"/>
      <c r="ENO58" s="1117"/>
      <c r="ENP58" s="1117"/>
      <c r="ENQ58" s="1117"/>
      <c r="ENR58" s="1117"/>
      <c r="ENS58" s="1117"/>
      <c r="ENT58" s="1117"/>
      <c r="ENU58" s="1117"/>
      <c r="ENV58" s="1117"/>
      <c r="ENW58" s="1117"/>
      <c r="ENX58" s="1117"/>
      <c r="ENY58" s="1117"/>
      <c r="ENZ58" s="1117"/>
      <c r="EOA58" s="1117"/>
      <c r="EOB58" s="1117"/>
      <c r="EOC58" s="1117"/>
      <c r="EOD58" s="1117"/>
      <c r="EOE58" s="1117"/>
      <c r="EOF58" s="1117"/>
      <c r="EOG58" s="1117"/>
      <c r="EOH58" s="1117"/>
      <c r="EOI58" s="1117"/>
      <c r="EOJ58" s="1118"/>
      <c r="EOK58" s="1116"/>
      <c r="EOL58" s="1117"/>
      <c r="EOM58" s="1117"/>
      <c r="EON58" s="1117"/>
      <c r="EOO58" s="1117"/>
      <c r="EOP58" s="1117"/>
      <c r="EOQ58" s="1117"/>
      <c r="EOR58" s="1117"/>
      <c r="EOS58" s="1117"/>
      <c r="EOT58" s="1117"/>
      <c r="EOU58" s="1117"/>
      <c r="EOV58" s="1117"/>
      <c r="EOW58" s="1117"/>
      <c r="EOX58" s="1117"/>
      <c r="EOY58" s="1117"/>
      <c r="EOZ58" s="1117"/>
      <c r="EPA58" s="1117"/>
      <c r="EPB58" s="1117"/>
      <c r="EPC58" s="1117"/>
      <c r="EPD58" s="1117"/>
      <c r="EPE58" s="1117"/>
      <c r="EPF58" s="1117"/>
      <c r="EPG58" s="1117"/>
      <c r="EPH58" s="1117"/>
      <c r="EPI58" s="1117"/>
      <c r="EPJ58" s="1117"/>
      <c r="EPK58" s="1117"/>
      <c r="EPL58" s="1117"/>
      <c r="EPM58" s="1117"/>
      <c r="EPN58" s="1117"/>
      <c r="EPO58" s="1117"/>
      <c r="EPP58" s="1117"/>
      <c r="EPQ58" s="1117"/>
      <c r="EPR58" s="1117"/>
      <c r="EPS58" s="1117"/>
      <c r="EPT58" s="1117"/>
      <c r="EPU58" s="1117"/>
      <c r="EPV58" s="1117"/>
      <c r="EPW58" s="1117"/>
      <c r="EPX58" s="1117"/>
      <c r="EPY58" s="1117"/>
      <c r="EPZ58" s="1117"/>
      <c r="EQA58" s="1117"/>
      <c r="EQB58" s="1117"/>
      <c r="EQC58" s="1117"/>
      <c r="EQD58" s="1117"/>
      <c r="EQE58" s="1117"/>
      <c r="EQF58" s="1117"/>
      <c r="EQG58" s="1117"/>
      <c r="EQH58" s="1117"/>
      <c r="EQI58" s="1117"/>
      <c r="EQJ58" s="1117"/>
      <c r="EQK58" s="1117"/>
      <c r="EQL58" s="1118"/>
      <c r="EQM58" s="1116"/>
      <c r="EQN58" s="1117"/>
      <c r="EQO58" s="1117"/>
      <c r="EQP58" s="1117"/>
      <c r="EQQ58" s="1117"/>
      <c r="EQR58" s="1117"/>
      <c r="EQS58" s="1117"/>
      <c r="EQT58" s="1117"/>
      <c r="EQU58" s="1117"/>
      <c r="EQV58" s="1117"/>
      <c r="EQW58" s="1117"/>
      <c r="EQX58" s="1117"/>
      <c r="EQY58" s="1117"/>
      <c r="EQZ58" s="1117"/>
      <c r="ERA58" s="1117"/>
      <c r="ERB58" s="1117"/>
      <c r="ERC58" s="1117"/>
      <c r="ERD58" s="1117"/>
      <c r="ERE58" s="1117"/>
      <c r="ERF58" s="1117"/>
      <c r="ERG58" s="1117"/>
      <c r="ERH58" s="1117"/>
      <c r="ERI58" s="1117"/>
      <c r="ERJ58" s="1117"/>
      <c r="ERK58" s="1117"/>
      <c r="ERL58" s="1117"/>
      <c r="ERM58" s="1117"/>
      <c r="ERN58" s="1117"/>
      <c r="ERO58" s="1117"/>
      <c r="ERP58" s="1117"/>
      <c r="ERQ58" s="1117"/>
      <c r="ERR58" s="1117"/>
      <c r="ERS58" s="1117"/>
      <c r="ERT58" s="1117"/>
      <c r="ERU58" s="1117"/>
      <c r="ERV58" s="1117"/>
      <c r="ERW58" s="1117"/>
      <c r="ERX58" s="1117"/>
      <c r="ERY58" s="1117"/>
      <c r="ERZ58" s="1117"/>
      <c r="ESA58" s="1117"/>
      <c r="ESB58" s="1117"/>
      <c r="ESC58" s="1117"/>
      <c r="ESD58" s="1117"/>
      <c r="ESE58" s="1117"/>
      <c r="ESF58" s="1117"/>
      <c r="ESG58" s="1117"/>
      <c r="ESH58" s="1117"/>
      <c r="ESI58" s="1117"/>
      <c r="ESJ58" s="1117"/>
      <c r="ESK58" s="1117"/>
      <c r="ESL58" s="1117"/>
      <c r="ESM58" s="1117"/>
      <c r="ESN58" s="1118"/>
      <c r="ESO58" s="1116"/>
      <c r="ESP58" s="1117"/>
      <c r="ESQ58" s="1117"/>
      <c r="ESR58" s="1117"/>
      <c r="ESS58" s="1117"/>
      <c r="EST58" s="1117"/>
      <c r="ESU58" s="1117"/>
      <c r="ESV58" s="1117"/>
      <c r="ESW58" s="1117"/>
      <c r="ESX58" s="1117"/>
      <c r="ESY58" s="1117"/>
      <c r="ESZ58" s="1117"/>
      <c r="ETA58" s="1117"/>
      <c r="ETB58" s="1117"/>
      <c r="ETC58" s="1117"/>
      <c r="ETD58" s="1117"/>
      <c r="ETE58" s="1117"/>
      <c r="ETF58" s="1117"/>
      <c r="ETG58" s="1117"/>
      <c r="ETH58" s="1117"/>
      <c r="ETI58" s="1117"/>
      <c r="ETJ58" s="1117"/>
      <c r="ETK58" s="1117"/>
      <c r="ETL58" s="1117"/>
      <c r="ETM58" s="1117"/>
      <c r="ETN58" s="1117"/>
      <c r="ETO58" s="1117"/>
      <c r="ETP58" s="1117"/>
      <c r="ETQ58" s="1117"/>
      <c r="ETR58" s="1117"/>
      <c r="ETS58" s="1117"/>
      <c r="ETT58" s="1117"/>
      <c r="ETU58" s="1117"/>
      <c r="ETV58" s="1117"/>
      <c r="ETW58" s="1117"/>
      <c r="ETX58" s="1117"/>
      <c r="ETY58" s="1117"/>
      <c r="ETZ58" s="1117"/>
      <c r="EUA58" s="1117"/>
      <c r="EUB58" s="1117"/>
      <c r="EUC58" s="1117"/>
      <c r="EUD58" s="1117"/>
      <c r="EUE58" s="1117"/>
      <c r="EUF58" s="1117"/>
      <c r="EUG58" s="1117"/>
      <c r="EUH58" s="1117"/>
      <c r="EUI58" s="1117"/>
      <c r="EUJ58" s="1117"/>
      <c r="EUK58" s="1117"/>
      <c r="EUL58" s="1117"/>
      <c r="EUM58" s="1117"/>
      <c r="EUN58" s="1117"/>
      <c r="EUO58" s="1117"/>
      <c r="EUP58" s="1118"/>
      <c r="EUQ58" s="1116"/>
      <c r="EUR58" s="1117"/>
      <c r="EUS58" s="1117"/>
      <c r="EUT58" s="1117"/>
      <c r="EUU58" s="1117"/>
      <c r="EUV58" s="1117"/>
      <c r="EUW58" s="1117"/>
      <c r="EUX58" s="1117"/>
      <c r="EUY58" s="1117"/>
      <c r="EUZ58" s="1117"/>
      <c r="EVA58" s="1117"/>
      <c r="EVB58" s="1117"/>
      <c r="EVC58" s="1117"/>
      <c r="EVD58" s="1117"/>
      <c r="EVE58" s="1117"/>
      <c r="EVF58" s="1117"/>
      <c r="EVG58" s="1117"/>
      <c r="EVH58" s="1117"/>
      <c r="EVI58" s="1117"/>
      <c r="EVJ58" s="1117"/>
      <c r="EVK58" s="1117"/>
      <c r="EVL58" s="1117"/>
      <c r="EVM58" s="1117"/>
      <c r="EVN58" s="1117"/>
      <c r="EVO58" s="1117"/>
      <c r="EVP58" s="1117"/>
      <c r="EVQ58" s="1117"/>
      <c r="EVR58" s="1117"/>
      <c r="EVS58" s="1117"/>
      <c r="EVT58" s="1117"/>
      <c r="EVU58" s="1117"/>
      <c r="EVV58" s="1117"/>
      <c r="EVW58" s="1117"/>
      <c r="EVX58" s="1117"/>
      <c r="EVY58" s="1117"/>
      <c r="EVZ58" s="1117"/>
      <c r="EWA58" s="1117"/>
      <c r="EWB58" s="1117"/>
      <c r="EWC58" s="1117"/>
      <c r="EWD58" s="1117"/>
      <c r="EWE58" s="1117"/>
      <c r="EWF58" s="1117"/>
      <c r="EWG58" s="1117"/>
      <c r="EWH58" s="1117"/>
      <c r="EWI58" s="1117"/>
      <c r="EWJ58" s="1117"/>
      <c r="EWK58" s="1117"/>
      <c r="EWL58" s="1117"/>
      <c r="EWM58" s="1117"/>
      <c r="EWN58" s="1117"/>
      <c r="EWO58" s="1117"/>
      <c r="EWP58" s="1117"/>
      <c r="EWQ58" s="1117"/>
      <c r="EWR58" s="1118"/>
      <c r="EWS58" s="1116"/>
      <c r="EWT58" s="1117"/>
      <c r="EWU58" s="1117"/>
      <c r="EWV58" s="1117"/>
      <c r="EWW58" s="1117"/>
      <c r="EWX58" s="1117"/>
      <c r="EWY58" s="1117"/>
      <c r="EWZ58" s="1117"/>
      <c r="EXA58" s="1117"/>
      <c r="EXB58" s="1117"/>
      <c r="EXC58" s="1117"/>
      <c r="EXD58" s="1117"/>
      <c r="EXE58" s="1117"/>
      <c r="EXF58" s="1117"/>
      <c r="EXG58" s="1117"/>
      <c r="EXH58" s="1117"/>
      <c r="EXI58" s="1117"/>
      <c r="EXJ58" s="1117"/>
      <c r="EXK58" s="1117"/>
      <c r="EXL58" s="1117"/>
      <c r="EXM58" s="1117"/>
      <c r="EXN58" s="1117"/>
      <c r="EXO58" s="1117"/>
      <c r="EXP58" s="1117"/>
      <c r="EXQ58" s="1117"/>
      <c r="EXR58" s="1117"/>
      <c r="EXS58" s="1117"/>
      <c r="EXT58" s="1117"/>
      <c r="EXU58" s="1117"/>
      <c r="EXV58" s="1117"/>
      <c r="EXW58" s="1117"/>
      <c r="EXX58" s="1117"/>
      <c r="EXY58" s="1117"/>
      <c r="EXZ58" s="1117"/>
      <c r="EYA58" s="1117"/>
      <c r="EYB58" s="1117"/>
      <c r="EYC58" s="1117"/>
      <c r="EYD58" s="1117"/>
      <c r="EYE58" s="1117"/>
      <c r="EYF58" s="1117"/>
      <c r="EYG58" s="1117"/>
      <c r="EYH58" s="1117"/>
      <c r="EYI58" s="1117"/>
      <c r="EYJ58" s="1117"/>
      <c r="EYK58" s="1117"/>
      <c r="EYL58" s="1117"/>
      <c r="EYM58" s="1117"/>
      <c r="EYN58" s="1117"/>
      <c r="EYO58" s="1117"/>
      <c r="EYP58" s="1117"/>
      <c r="EYQ58" s="1117"/>
      <c r="EYR58" s="1117"/>
      <c r="EYS58" s="1117"/>
      <c r="EYT58" s="1118"/>
      <c r="EYU58" s="1116"/>
      <c r="EYV58" s="1117"/>
      <c r="EYW58" s="1117"/>
      <c r="EYX58" s="1117"/>
      <c r="EYY58" s="1117"/>
      <c r="EYZ58" s="1117"/>
      <c r="EZA58" s="1117"/>
      <c r="EZB58" s="1117"/>
      <c r="EZC58" s="1117"/>
      <c r="EZD58" s="1117"/>
      <c r="EZE58" s="1117"/>
      <c r="EZF58" s="1117"/>
      <c r="EZG58" s="1117"/>
      <c r="EZH58" s="1117"/>
      <c r="EZI58" s="1117"/>
      <c r="EZJ58" s="1117"/>
      <c r="EZK58" s="1117"/>
      <c r="EZL58" s="1117"/>
      <c r="EZM58" s="1117"/>
      <c r="EZN58" s="1117"/>
      <c r="EZO58" s="1117"/>
      <c r="EZP58" s="1117"/>
      <c r="EZQ58" s="1117"/>
      <c r="EZR58" s="1117"/>
      <c r="EZS58" s="1117"/>
      <c r="EZT58" s="1117"/>
      <c r="EZU58" s="1117"/>
      <c r="EZV58" s="1117"/>
      <c r="EZW58" s="1117"/>
      <c r="EZX58" s="1117"/>
      <c r="EZY58" s="1117"/>
      <c r="EZZ58" s="1117"/>
      <c r="FAA58" s="1117"/>
      <c r="FAB58" s="1117"/>
      <c r="FAC58" s="1117"/>
      <c r="FAD58" s="1117"/>
      <c r="FAE58" s="1117"/>
      <c r="FAF58" s="1117"/>
      <c r="FAG58" s="1117"/>
      <c r="FAH58" s="1117"/>
      <c r="FAI58" s="1117"/>
      <c r="FAJ58" s="1117"/>
      <c r="FAK58" s="1117"/>
      <c r="FAL58" s="1117"/>
      <c r="FAM58" s="1117"/>
      <c r="FAN58" s="1117"/>
      <c r="FAO58" s="1117"/>
      <c r="FAP58" s="1117"/>
      <c r="FAQ58" s="1117"/>
      <c r="FAR58" s="1117"/>
      <c r="FAS58" s="1117"/>
      <c r="FAT58" s="1117"/>
      <c r="FAU58" s="1117"/>
      <c r="FAV58" s="1118"/>
      <c r="FAW58" s="1116"/>
      <c r="FAX58" s="1117"/>
      <c r="FAY58" s="1117"/>
      <c r="FAZ58" s="1117"/>
      <c r="FBA58" s="1117"/>
      <c r="FBB58" s="1117"/>
      <c r="FBC58" s="1117"/>
      <c r="FBD58" s="1117"/>
      <c r="FBE58" s="1117"/>
      <c r="FBF58" s="1117"/>
      <c r="FBG58" s="1117"/>
      <c r="FBH58" s="1117"/>
      <c r="FBI58" s="1117"/>
      <c r="FBJ58" s="1117"/>
      <c r="FBK58" s="1117"/>
      <c r="FBL58" s="1117"/>
      <c r="FBM58" s="1117"/>
      <c r="FBN58" s="1117"/>
      <c r="FBO58" s="1117"/>
      <c r="FBP58" s="1117"/>
      <c r="FBQ58" s="1117"/>
      <c r="FBR58" s="1117"/>
      <c r="FBS58" s="1117"/>
      <c r="FBT58" s="1117"/>
      <c r="FBU58" s="1117"/>
      <c r="FBV58" s="1117"/>
      <c r="FBW58" s="1117"/>
      <c r="FBX58" s="1117"/>
      <c r="FBY58" s="1117"/>
      <c r="FBZ58" s="1117"/>
      <c r="FCA58" s="1117"/>
      <c r="FCB58" s="1117"/>
      <c r="FCC58" s="1117"/>
      <c r="FCD58" s="1117"/>
      <c r="FCE58" s="1117"/>
      <c r="FCF58" s="1117"/>
      <c r="FCG58" s="1117"/>
      <c r="FCH58" s="1117"/>
      <c r="FCI58" s="1117"/>
      <c r="FCJ58" s="1117"/>
      <c r="FCK58" s="1117"/>
      <c r="FCL58" s="1117"/>
      <c r="FCM58" s="1117"/>
      <c r="FCN58" s="1117"/>
      <c r="FCO58" s="1117"/>
      <c r="FCP58" s="1117"/>
      <c r="FCQ58" s="1117"/>
      <c r="FCR58" s="1117"/>
      <c r="FCS58" s="1117"/>
      <c r="FCT58" s="1117"/>
      <c r="FCU58" s="1117"/>
      <c r="FCV58" s="1117"/>
      <c r="FCW58" s="1117"/>
      <c r="FCX58" s="1118"/>
      <c r="FCY58" s="1116"/>
      <c r="FCZ58" s="1117"/>
      <c r="FDA58" s="1117"/>
      <c r="FDB58" s="1117"/>
      <c r="FDC58" s="1117"/>
      <c r="FDD58" s="1117"/>
      <c r="FDE58" s="1117"/>
      <c r="FDF58" s="1117"/>
      <c r="FDG58" s="1117"/>
      <c r="FDH58" s="1117"/>
      <c r="FDI58" s="1117"/>
      <c r="FDJ58" s="1117"/>
      <c r="FDK58" s="1117"/>
      <c r="FDL58" s="1117"/>
      <c r="FDM58" s="1117"/>
      <c r="FDN58" s="1117"/>
      <c r="FDO58" s="1117"/>
      <c r="FDP58" s="1117"/>
      <c r="FDQ58" s="1117"/>
      <c r="FDR58" s="1117"/>
      <c r="FDS58" s="1117"/>
      <c r="FDT58" s="1117"/>
      <c r="FDU58" s="1117"/>
      <c r="FDV58" s="1117"/>
      <c r="FDW58" s="1117"/>
      <c r="FDX58" s="1117"/>
      <c r="FDY58" s="1117"/>
      <c r="FDZ58" s="1117"/>
      <c r="FEA58" s="1117"/>
      <c r="FEB58" s="1117"/>
      <c r="FEC58" s="1117"/>
      <c r="FED58" s="1117"/>
      <c r="FEE58" s="1117"/>
      <c r="FEF58" s="1117"/>
      <c r="FEG58" s="1117"/>
      <c r="FEH58" s="1117"/>
      <c r="FEI58" s="1117"/>
      <c r="FEJ58" s="1117"/>
      <c r="FEK58" s="1117"/>
      <c r="FEL58" s="1117"/>
      <c r="FEM58" s="1117"/>
      <c r="FEN58" s="1117"/>
      <c r="FEO58" s="1117"/>
      <c r="FEP58" s="1117"/>
      <c r="FEQ58" s="1117"/>
      <c r="FER58" s="1117"/>
      <c r="FES58" s="1117"/>
      <c r="FET58" s="1117"/>
      <c r="FEU58" s="1117"/>
      <c r="FEV58" s="1117"/>
      <c r="FEW58" s="1117"/>
      <c r="FEX58" s="1117"/>
      <c r="FEY58" s="1117"/>
      <c r="FEZ58" s="1118"/>
      <c r="FFA58" s="1116"/>
      <c r="FFB58" s="1117"/>
      <c r="FFC58" s="1117"/>
      <c r="FFD58" s="1117"/>
      <c r="FFE58" s="1117"/>
      <c r="FFF58" s="1117"/>
      <c r="FFG58" s="1117"/>
      <c r="FFH58" s="1117"/>
      <c r="FFI58" s="1117"/>
      <c r="FFJ58" s="1117"/>
      <c r="FFK58" s="1117"/>
      <c r="FFL58" s="1117"/>
      <c r="FFM58" s="1117"/>
      <c r="FFN58" s="1117"/>
      <c r="FFO58" s="1117"/>
      <c r="FFP58" s="1117"/>
      <c r="FFQ58" s="1117"/>
      <c r="FFR58" s="1117"/>
      <c r="FFS58" s="1117"/>
      <c r="FFT58" s="1117"/>
      <c r="FFU58" s="1117"/>
      <c r="FFV58" s="1117"/>
      <c r="FFW58" s="1117"/>
      <c r="FFX58" s="1117"/>
      <c r="FFY58" s="1117"/>
      <c r="FFZ58" s="1117"/>
      <c r="FGA58" s="1117"/>
      <c r="FGB58" s="1117"/>
      <c r="FGC58" s="1117"/>
      <c r="FGD58" s="1117"/>
      <c r="FGE58" s="1117"/>
      <c r="FGF58" s="1117"/>
      <c r="FGG58" s="1117"/>
      <c r="FGH58" s="1117"/>
      <c r="FGI58" s="1117"/>
      <c r="FGJ58" s="1117"/>
      <c r="FGK58" s="1117"/>
      <c r="FGL58" s="1117"/>
      <c r="FGM58" s="1117"/>
      <c r="FGN58" s="1117"/>
      <c r="FGO58" s="1117"/>
      <c r="FGP58" s="1117"/>
      <c r="FGQ58" s="1117"/>
      <c r="FGR58" s="1117"/>
      <c r="FGS58" s="1117"/>
      <c r="FGT58" s="1117"/>
      <c r="FGU58" s="1117"/>
      <c r="FGV58" s="1117"/>
      <c r="FGW58" s="1117"/>
      <c r="FGX58" s="1117"/>
      <c r="FGY58" s="1117"/>
      <c r="FGZ58" s="1117"/>
      <c r="FHA58" s="1117"/>
      <c r="FHB58" s="1118"/>
      <c r="FHC58" s="1116"/>
      <c r="FHD58" s="1117"/>
      <c r="FHE58" s="1117"/>
      <c r="FHF58" s="1117"/>
      <c r="FHG58" s="1117"/>
      <c r="FHH58" s="1117"/>
      <c r="FHI58" s="1117"/>
      <c r="FHJ58" s="1117"/>
      <c r="FHK58" s="1117"/>
      <c r="FHL58" s="1117"/>
      <c r="FHM58" s="1117"/>
      <c r="FHN58" s="1117"/>
      <c r="FHO58" s="1117"/>
      <c r="FHP58" s="1117"/>
      <c r="FHQ58" s="1117"/>
      <c r="FHR58" s="1117"/>
      <c r="FHS58" s="1117"/>
      <c r="FHT58" s="1117"/>
      <c r="FHU58" s="1117"/>
      <c r="FHV58" s="1117"/>
      <c r="FHW58" s="1117"/>
      <c r="FHX58" s="1117"/>
      <c r="FHY58" s="1117"/>
      <c r="FHZ58" s="1117"/>
      <c r="FIA58" s="1117"/>
      <c r="FIB58" s="1117"/>
      <c r="FIC58" s="1117"/>
      <c r="FID58" s="1117"/>
      <c r="FIE58" s="1117"/>
      <c r="FIF58" s="1117"/>
      <c r="FIG58" s="1117"/>
      <c r="FIH58" s="1117"/>
      <c r="FII58" s="1117"/>
      <c r="FIJ58" s="1117"/>
      <c r="FIK58" s="1117"/>
      <c r="FIL58" s="1117"/>
      <c r="FIM58" s="1117"/>
      <c r="FIN58" s="1117"/>
      <c r="FIO58" s="1117"/>
      <c r="FIP58" s="1117"/>
      <c r="FIQ58" s="1117"/>
      <c r="FIR58" s="1117"/>
      <c r="FIS58" s="1117"/>
      <c r="FIT58" s="1117"/>
      <c r="FIU58" s="1117"/>
      <c r="FIV58" s="1117"/>
      <c r="FIW58" s="1117"/>
      <c r="FIX58" s="1117"/>
      <c r="FIY58" s="1117"/>
      <c r="FIZ58" s="1117"/>
      <c r="FJA58" s="1117"/>
      <c r="FJB58" s="1117"/>
      <c r="FJC58" s="1117"/>
      <c r="FJD58" s="1118"/>
      <c r="FJE58" s="1116"/>
      <c r="FJF58" s="1117"/>
      <c r="FJG58" s="1117"/>
      <c r="FJH58" s="1117"/>
      <c r="FJI58" s="1117"/>
      <c r="FJJ58" s="1117"/>
      <c r="FJK58" s="1117"/>
      <c r="FJL58" s="1117"/>
      <c r="FJM58" s="1117"/>
      <c r="FJN58" s="1117"/>
      <c r="FJO58" s="1117"/>
      <c r="FJP58" s="1117"/>
      <c r="FJQ58" s="1117"/>
      <c r="FJR58" s="1117"/>
      <c r="FJS58" s="1117"/>
      <c r="FJT58" s="1117"/>
      <c r="FJU58" s="1117"/>
      <c r="FJV58" s="1117"/>
      <c r="FJW58" s="1117"/>
      <c r="FJX58" s="1117"/>
      <c r="FJY58" s="1117"/>
      <c r="FJZ58" s="1117"/>
      <c r="FKA58" s="1117"/>
      <c r="FKB58" s="1117"/>
      <c r="FKC58" s="1117"/>
      <c r="FKD58" s="1117"/>
      <c r="FKE58" s="1117"/>
      <c r="FKF58" s="1117"/>
      <c r="FKG58" s="1117"/>
      <c r="FKH58" s="1117"/>
      <c r="FKI58" s="1117"/>
      <c r="FKJ58" s="1117"/>
      <c r="FKK58" s="1117"/>
      <c r="FKL58" s="1117"/>
      <c r="FKM58" s="1117"/>
      <c r="FKN58" s="1117"/>
      <c r="FKO58" s="1117"/>
      <c r="FKP58" s="1117"/>
      <c r="FKQ58" s="1117"/>
      <c r="FKR58" s="1117"/>
      <c r="FKS58" s="1117"/>
      <c r="FKT58" s="1117"/>
      <c r="FKU58" s="1117"/>
      <c r="FKV58" s="1117"/>
      <c r="FKW58" s="1117"/>
      <c r="FKX58" s="1117"/>
      <c r="FKY58" s="1117"/>
      <c r="FKZ58" s="1117"/>
      <c r="FLA58" s="1117"/>
      <c r="FLB58" s="1117"/>
      <c r="FLC58" s="1117"/>
      <c r="FLD58" s="1117"/>
      <c r="FLE58" s="1117"/>
      <c r="FLF58" s="1118"/>
      <c r="FLG58" s="1116"/>
      <c r="FLH58" s="1117"/>
      <c r="FLI58" s="1117"/>
      <c r="FLJ58" s="1117"/>
      <c r="FLK58" s="1117"/>
      <c r="FLL58" s="1117"/>
      <c r="FLM58" s="1117"/>
      <c r="FLN58" s="1117"/>
      <c r="FLO58" s="1117"/>
      <c r="FLP58" s="1117"/>
      <c r="FLQ58" s="1117"/>
      <c r="FLR58" s="1117"/>
      <c r="FLS58" s="1117"/>
      <c r="FLT58" s="1117"/>
      <c r="FLU58" s="1117"/>
      <c r="FLV58" s="1117"/>
      <c r="FLW58" s="1117"/>
      <c r="FLX58" s="1117"/>
      <c r="FLY58" s="1117"/>
      <c r="FLZ58" s="1117"/>
      <c r="FMA58" s="1117"/>
      <c r="FMB58" s="1117"/>
      <c r="FMC58" s="1117"/>
      <c r="FMD58" s="1117"/>
      <c r="FME58" s="1117"/>
      <c r="FMF58" s="1117"/>
      <c r="FMG58" s="1117"/>
      <c r="FMH58" s="1117"/>
      <c r="FMI58" s="1117"/>
      <c r="FMJ58" s="1117"/>
      <c r="FMK58" s="1117"/>
      <c r="FML58" s="1117"/>
      <c r="FMM58" s="1117"/>
      <c r="FMN58" s="1117"/>
      <c r="FMO58" s="1117"/>
      <c r="FMP58" s="1117"/>
      <c r="FMQ58" s="1117"/>
      <c r="FMR58" s="1117"/>
      <c r="FMS58" s="1117"/>
      <c r="FMT58" s="1117"/>
      <c r="FMU58" s="1117"/>
      <c r="FMV58" s="1117"/>
      <c r="FMW58" s="1117"/>
      <c r="FMX58" s="1117"/>
      <c r="FMY58" s="1117"/>
      <c r="FMZ58" s="1117"/>
      <c r="FNA58" s="1117"/>
      <c r="FNB58" s="1117"/>
      <c r="FNC58" s="1117"/>
      <c r="FND58" s="1117"/>
      <c r="FNE58" s="1117"/>
      <c r="FNF58" s="1117"/>
      <c r="FNG58" s="1117"/>
      <c r="FNH58" s="1118"/>
      <c r="FNI58" s="1116"/>
      <c r="FNJ58" s="1117"/>
      <c r="FNK58" s="1117"/>
      <c r="FNL58" s="1117"/>
      <c r="FNM58" s="1117"/>
      <c r="FNN58" s="1117"/>
      <c r="FNO58" s="1117"/>
      <c r="FNP58" s="1117"/>
      <c r="FNQ58" s="1117"/>
      <c r="FNR58" s="1117"/>
      <c r="FNS58" s="1117"/>
      <c r="FNT58" s="1117"/>
      <c r="FNU58" s="1117"/>
      <c r="FNV58" s="1117"/>
      <c r="FNW58" s="1117"/>
      <c r="FNX58" s="1117"/>
      <c r="FNY58" s="1117"/>
      <c r="FNZ58" s="1117"/>
      <c r="FOA58" s="1117"/>
      <c r="FOB58" s="1117"/>
      <c r="FOC58" s="1117"/>
      <c r="FOD58" s="1117"/>
      <c r="FOE58" s="1117"/>
      <c r="FOF58" s="1117"/>
      <c r="FOG58" s="1117"/>
      <c r="FOH58" s="1117"/>
      <c r="FOI58" s="1117"/>
      <c r="FOJ58" s="1117"/>
      <c r="FOK58" s="1117"/>
      <c r="FOL58" s="1117"/>
      <c r="FOM58" s="1117"/>
      <c r="FON58" s="1117"/>
      <c r="FOO58" s="1117"/>
      <c r="FOP58" s="1117"/>
      <c r="FOQ58" s="1117"/>
      <c r="FOR58" s="1117"/>
      <c r="FOS58" s="1117"/>
      <c r="FOT58" s="1117"/>
      <c r="FOU58" s="1117"/>
      <c r="FOV58" s="1117"/>
      <c r="FOW58" s="1117"/>
      <c r="FOX58" s="1117"/>
      <c r="FOY58" s="1117"/>
      <c r="FOZ58" s="1117"/>
      <c r="FPA58" s="1117"/>
      <c r="FPB58" s="1117"/>
      <c r="FPC58" s="1117"/>
      <c r="FPD58" s="1117"/>
      <c r="FPE58" s="1117"/>
      <c r="FPF58" s="1117"/>
      <c r="FPG58" s="1117"/>
      <c r="FPH58" s="1117"/>
      <c r="FPI58" s="1117"/>
      <c r="FPJ58" s="1118"/>
      <c r="FPK58" s="1116"/>
      <c r="FPL58" s="1117"/>
      <c r="FPM58" s="1117"/>
      <c r="FPN58" s="1117"/>
      <c r="FPO58" s="1117"/>
      <c r="FPP58" s="1117"/>
      <c r="FPQ58" s="1117"/>
      <c r="FPR58" s="1117"/>
      <c r="FPS58" s="1117"/>
      <c r="FPT58" s="1117"/>
      <c r="FPU58" s="1117"/>
      <c r="FPV58" s="1117"/>
      <c r="FPW58" s="1117"/>
      <c r="FPX58" s="1117"/>
      <c r="FPY58" s="1117"/>
      <c r="FPZ58" s="1117"/>
      <c r="FQA58" s="1117"/>
      <c r="FQB58" s="1117"/>
      <c r="FQC58" s="1117"/>
      <c r="FQD58" s="1117"/>
      <c r="FQE58" s="1117"/>
      <c r="FQF58" s="1117"/>
      <c r="FQG58" s="1117"/>
      <c r="FQH58" s="1117"/>
      <c r="FQI58" s="1117"/>
      <c r="FQJ58" s="1117"/>
      <c r="FQK58" s="1117"/>
      <c r="FQL58" s="1117"/>
      <c r="FQM58" s="1117"/>
      <c r="FQN58" s="1117"/>
      <c r="FQO58" s="1117"/>
      <c r="FQP58" s="1117"/>
      <c r="FQQ58" s="1117"/>
      <c r="FQR58" s="1117"/>
      <c r="FQS58" s="1117"/>
      <c r="FQT58" s="1117"/>
      <c r="FQU58" s="1117"/>
      <c r="FQV58" s="1117"/>
      <c r="FQW58" s="1117"/>
      <c r="FQX58" s="1117"/>
      <c r="FQY58" s="1117"/>
      <c r="FQZ58" s="1117"/>
      <c r="FRA58" s="1117"/>
      <c r="FRB58" s="1117"/>
      <c r="FRC58" s="1117"/>
      <c r="FRD58" s="1117"/>
      <c r="FRE58" s="1117"/>
      <c r="FRF58" s="1117"/>
      <c r="FRG58" s="1117"/>
      <c r="FRH58" s="1117"/>
      <c r="FRI58" s="1117"/>
      <c r="FRJ58" s="1117"/>
      <c r="FRK58" s="1117"/>
      <c r="FRL58" s="1118"/>
      <c r="FRM58" s="1116"/>
      <c r="FRN58" s="1117"/>
      <c r="FRO58" s="1117"/>
      <c r="FRP58" s="1117"/>
      <c r="FRQ58" s="1117"/>
      <c r="FRR58" s="1117"/>
      <c r="FRS58" s="1117"/>
      <c r="FRT58" s="1117"/>
      <c r="FRU58" s="1117"/>
      <c r="FRV58" s="1117"/>
      <c r="FRW58" s="1117"/>
      <c r="FRX58" s="1117"/>
      <c r="FRY58" s="1117"/>
      <c r="FRZ58" s="1117"/>
      <c r="FSA58" s="1117"/>
      <c r="FSB58" s="1117"/>
      <c r="FSC58" s="1117"/>
      <c r="FSD58" s="1117"/>
      <c r="FSE58" s="1117"/>
      <c r="FSF58" s="1117"/>
      <c r="FSG58" s="1117"/>
      <c r="FSH58" s="1117"/>
      <c r="FSI58" s="1117"/>
      <c r="FSJ58" s="1117"/>
      <c r="FSK58" s="1117"/>
      <c r="FSL58" s="1117"/>
      <c r="FSM58" s="1117"/>
      <c r="FSN58" s="1117"/>
      <c r="FSO58" s="1117"/>
      <c r="FSP58" s="1117"/>
      <c r="FSQ58" s="1117"/>
      <c r="FSR58" s="1117"/>
      <c r="FSS58" s="1117"/>
      <c r="FST58" s="1117"/>
      <c r="FSU58" s="1117"/>
      <c r="FSV58" s="1117"/>
      <c r="FSW58" s="1117"/>
      <c r="FSX58" s="1117"/>
      <c r="FSY58" s="1117"/>
      <c r="FSZ58" s="1117"/>
      <c r="FTA58" s="1117"/>
      <c r="FTB58" s="1117"/>
      <c r="FTC58" s="1117"/>
      <c r="FTD58" s="1117"/>
      <c r="FTE58" s="1117"/>
      <c r="FTF58" s="1117"/>
      <c r="FTG58" s="1117"/>
      <c r="FTH58" s="1117"/>
      <c r="FTI58" s="1117"/>
      <c r="FTJ58" s="1117"/>
      <c r="FTK58" s="1117"/>
      <c r="FTL58" s="1117"/>
      <c r="FTM58" s="1117"/>
      <c r="FTN58" s="1118"/>
      <c r="FTO58" s="1116"/>
      <c r="FTP58" s="1117"/>
      <c r="FTQ58" s="1117"/>
      <c r="FTR58" s="1117"/>
      <c r="FTS58" s="1117"/>
      <c r="FTT58" s="1117"/>
      <c r="FTU58" s="1117"/>
      <c r="FTV58" s="1117"/>
      <c r="FTW58" s="1117"/>
      <c r="FTX58" s="1117"/>
      <c r="FTY58" s="1117"/>
      <c r="FTZ58" s="1117"/>
      <c r="FUA58" s="1117"/>
      <c r="FUB58" s="1117"/>
      <c r="FUC58" s="1117"/>
      <c r="FUD58" s="1117"/>
      <c r="FUE58" s="1117"/>
      <c r="FUF58" s="1117"/>
      <c r="FUG58" s="1117"/>
      <c r="FUH58" s="1117"/>
      <c r="FUI58" s="1117"/>
      <c r="FUJ58" s="1117"/>
      <c r="FUK58" s="1117"/>
      <c r="FUL58" s="1117"/>
      <c r="FUM58" s="1117"/>
      <c r="FUN58" s="1117"/>
      <c r="FUO58" s="1117"/>
      <c r="FUP58" s="1117"/>
      <c r="FUQ58" s="1117"/>
      <c r="FUR58" s="1117"/>
      <c r="FUS58" s="1117"/>
      <c r="FUT58" s="1117"/>
      <c r="FUU58" s="1117"/>
      <c r="FUV58" s="1117"/>
      <c r="FUW58" s="1117"/>
      <c r="FUX58" s="1117"/>
      <c r="FUY58" s="1117"/>
      <c r="FUZ58" s="1117"/>
      <c r="FVA58" s="1117"/>
      <c r="FVB58" s="1117"/>
      <c r="FVC58" s="1117"/>
      <c r="FVD58" s="1117"/>
      <c r="FVE58" s="1117"/>
      <c r="FVF58" s="1117"/>
      <c r="FVG58" s="1117"/>
      <c r="FVH58" s="1117"/>
      <c r="FVI58" s="1117"/>
      <c r="FVJ58" s="1117"/>
      <c r="FVK58" s="1117"/>
      <c r="FVL58" s="1117"/>
      <c r="FVM58" s="1117"/>
      <c r="FVN58" s="1117"/>
      <c r="FVO58" s="1117"/>
      <c r="FVP58" s="1118"/>
      <c r="FVQ58" s="1116"/>
      <c r="FVR58" s="1117"/>
      <c r="FVS58" s="1117"/>
      <c r="FVT58" s="1117"/>
      <c r="FVU58" s="1117"/>
      <c r="FVV58" s="1117"/>
      <c r="FVW58" s="1117"/>
      <c r="FVX58" s="1117"/>
      <c r="FVY58" s="1117"/>
      <c r="FVZ58" s="1117"/>
      <c r="FWA58" s="1117"/>
      <c r="FWB58" s="1117"/>
      <c r="FWC58" s="1117"/>
      <c r="FWD58" s="1117"/>
      <c r="FWE58" s="1117"/>
      <c r="FWF58" s="1117"/>
      <c r="FWG58" s="1117"/>
      <c r="FWH58" s="1117"/>
      <c r="FWI58" s="1117"/>
      <c r="FWJ58" s="1117"/>
      <c r="FWK58" s="1117"/>
      <c r="FWL58" s="1117"/>
      <c r="FWM58" s="1117"/>
      <c r="FWN58" s="1117"/>
      <c r="FWO58" s="1117"/>
      <c r="FWP58" s="1117"/>
      <c r="FWQ58" s="1117"/>
      <c r="FWR58" s="1117"/>
      <c r="FWS58" s="1117"/>
      <c r="FWT58" s="1117"/>
      <c r="FWU58" s="1117"/>
      <c r="FWV58" s="1117"/>
      <c r="FWW58" s="1117"/>
      <c r="FWX58" s="1117"/>
      <c r="FWY58" s="1117"/>
      <c r="FWZ58" s="1117"/>
      <c r="FXA58" s="1117"/>
      <c r="FXB58" s="1117"/>
      <c r="FXC58" s="1117"/>
      <c r="FXD58" s="1117"/>
      <c r="FXE58" s="1117"/>
      <c r="FXF58" s="1117"/>
      <c r="FXG58" s="1117"/>
      <c r="FXH58" s="1117"/>
      <c r="FXI58" s="1117"/>
      <c r="FXJ58" s="1117"/>
      <c r="FXK58" s="1117"/>
      <c r="FXL58" s="1117"/>
      <c r="FXM58" s="1117"/>
      <c r="FXN58" s="1117"/>
      <c r="FXO58" s="1117"/>
      <c r="FXP58" s="1117"/>
      <c r="FXQ58" s="1117"/>
      <c r="FXR58" s="1118"/>
      <c r="FXS58" s="1116"/>
      <c r="FXT58" s="1117"/>
      <c r="FXU58" s="1117"/>
      <c r="FXV58" s="1117"/>
      <c r="FXW58" s="1117"/>
      <c r="FXX58" s="1117"/>
      <c r="FXY58" s="1117"/>
      <c r="FXZ58" s="1117"/>
      <c r="FYA58" s="1117"/>
      <c r="FYB58" s="1117"/>
      <c r="FYC58" s="1117"/>
      <c r="FYD58" s="1117"/>
      <c r="FYE58" s="1117"/>
      <c r="FYF58" s="1117"/>
      <c r="FYG58" s="1117"/>
      <c r="FYH58" s="1117"/>
      <c r="FYI58" s="1117"/>
      <c r="FYJ58" s="1117"/>
      <c r="FYK58" s="1117"/>
      <c r="FYL58" s="1117"/>
      <c r="FYM58" s="1117"/>
      <c r="FYN58" s="1117"/>
      <c r="FYO58" s="1117"/>
      <c r="FYP58" s="1117"/>
      <c r="FYQ58" s="1117"/>
      <c r="FYR58" s="1117"/>
      <c r="FYS58" s="1117"/>
      <c r="FYT58" s="1117"/>
      <c r="FYU58" s="1117"/>
      <c r="FYV58" s="1117"/>
      <c r="FYW58" s="1117"/>
      <c r="FYX58" s="1117"/>
      <c r="FYY58" s="1117"/>
      <c r="FYZ58" s="1117"/>
      <c r="FZA58" s="1117"/>
      <c r="FZB58" s="1117"/>
      <c r="FZC58" s="1117"/>
      <c r="FZD58" s="1117"/>
      <c r="FZE58" s="1117"/>
      <c r="FZF58" s="1117"/>
      <c r="FZG58" s="1117"/>
      <c r="FZH58" s="1117"/>
      <c r="FZI58" s="1117"/>
      <c r="FZJ58" s="1117"/>
      <c r="FZK58" s="1117"/>
      <c r="FZL58" s="1117"/>
      <c r="FZM58" s="1117"/>
      <c r="FZN58" s="1117"/>
      <c r="FZO58" s="1117"/>
      <c r="FZP58" s="1117"/>
      <c r="FZQ58" s="1117"/>
      <c r="FZR58" s="1117"/>
      <c r="FZS58" s="1117"/>
      <c r="FZT58" s="1118"/>
      <c r="FZU58" s="1116"/>
      <c r="FZV58" s="1117"/>
      <c r="FZW58" s="1117"/>
      <c r="FZX58" s="1117"/>
      <c r="FZY58" s="1117"/>
      <c r="FZZ58" s="1117"/>
      <c r="GAA58" s="1117"/>
      <c r="GAB58" s="1117"/>
      <c r="GAC58" s="1117"/>
      <c r="GAD58" s="1117"/>
      <c r="GAE58" s="1117"/>
      <c r="GAF58" s="1117"/>
      <c r="GAG58" s="1117"/>
      <c r="GAH58" s="1117"/>
      <c r="GAI58" s="1117"/>
      <c r="GAJ58" s="1117"/>
      <c r="GAK58" s="1117"/>
      <c r="GAL58" s="1117"/>
      <c r="GAM58" s="1117"/>
      <c r="GAN58" s="1117"/>
      <c r="GAO58" s="1117"/>
      <c r="GAP58" s="1117"/>
      <c r="GAQ58" s="1117"/>
      <c r="GAR58" s="1117"/>
      <c r="GAS58" s="1117"/>
      <c r="GAT58" s="1117"/>
      <c r="GAU58" s="1117"/>
      <c r="GAV58" s="1117"/>
      <c r="GAW58" s="1117"/>
      <c r="GAX58" s="1117"/>
      <c r="GAY58" s="1117"/>
      <c r="GAZ58" s="1117"/>
      <c r="GBA58" s="1117"/>
      <c r="GBB58" s="1117"/>
      <c r="GBC58" s="1117"/>
      <c r="GBD58" s="1117"/>
      <c r="GBE58" s="1117"/>
      <c r="GBF58" s="1117"/>
      <c r="GBG58" s="1117"/>
      <c r="GBH58" s="1117"/>
      <c r="GBI58" s="1117"/>
      <c r="GBJ58" s="1117"/>
      <c r="GBK58" s="1117"/>
      <c r="GBL58" s="1117"/>
      <c r="GBM58" s="1117"/>
      <c r="GBN58" s="1117"/>
      <c r="GBO58" s="1117"/>
      <c r="GBP58" s="1117"/>
      <c r="GBQ58" s="1117"/>
      <c r="GBR58" s="1117"/>
      <c r="GBS58" s="1117"/>
      <c r="GBT58" s="1117"/>
      <c r="GBU58" s="1117"/>
      <c r="GBV58" s="1118"/>
      <c r="GBW58" s="1116"/>
      <c r="GBX58" s="1117"/>
      <c r="GBY58" s="1117"/>
      <c r="GBZ58" s="1117"/>
      <c r="GCA58" s="1117"/>
      <c r="GCB58" s="1117"/>
      <c r="GCC58" s="1117"/>
      <c r="GCD58" s="1117"/>
      <c r="GCE58" s="1117"/>
      <c r="GCF58" s="1117"/>
      <c r="GCG58" s="1117"/>
      <c r="GCH58" s="1117"/>
      <c r="GCI58" s="1117"/>
      <c r="GCJ58" s="1117"/>
      <c r="GCK58" s="1117"/>
      <c r="GCL58" s="1117"/>
      <c r="GCM58" s="1117"/>
      <c r="GCN58" s="1117"/>
      <c r="GCO58" s="1117"/>
      <c r="GCP58" s="1117"/>
      <c r="GCQ58" s="1117"/>
      <c r="GCR58" s="1117"/>
      <c r="GCS58" s="1117"/>
      <c r="GCT58" s="1117"/>
      <c r="GCU58" s="1117"/>
      <c r="GCV58" s="1117"/>
      <c r="GCW58" s="1117"/>
      <c r="GCX58" s="1117"/>
      <c r="GCY58" s="1117"/>
      <c r="GCZ58" s="1117"/>
      <c r="GDA58" s="1117"/>
      <c r="GDB58" s="1117"/>
      <c r="GDC58" s="1117"/>
      <c r="GDD58" s="1117"/>
      <c r="GDE58" s="1117"/>
      <c r="GDF58" s="1117"/>
      <c r="GDG58" s="1117"/>
      <c r="GDH58" s="1117"/>
      <c r="GDI58" s="1117"/>
      <c r="GDJ58" s="1117"/>
      <c r="GDK58" s="1117"/>
      <c r="GDL58" s="1117"/>
      <c r="GDM58" s="1117"/>
      <c r="GDN58" s="1117"/>
      <c r="GDO58" s="1117"/>
      <c r="GDP58" s="1117"/>
      <c r="GDQ58" s="1117"/>
      <c r="GDR58" s="1117"/>
      <c r="GDS58" s="1117"/>
      <c r="GDT58" s="1117"/>
      <c r="GDU58" s="1117"/>
      <c r="GDV58" s="1117"/>
      <c r="GDW58" s="1117"/>
      <c r="GDX58" s="1118"/>
      <c r="GDY58" s="1116"/>
      <c r="GDZ58" s="1117"/>
      <c r="GEA58" s="1117"/>
      <c r="GEB58" s="1117"/>
      <c r="GEC58" s="1117"/>
      <c r="GED58" s="1117"/>
      <c r="GEE58" s="1117"/>
      <c r="GEF58" s="1117"/>
      <c r="GEG58" s="1117"/>
      <c r="GEH58" s="1117"/>
      <c r="GEI58" s="1117"/>
      <c r="GEJ58" s="1117"/>
      <c r="GEK58" s="1117"/>
      <c r="GEL58" s="1117"/>
      <c r="GEM58" s="1117"/>
      <c r="GEN58" s="1117"/>
      <c r="GEO58" s="1117"/>
      <c r="GEP58" s="1117"/>
      <c r="GEQ58" s="1117"/>
      <c r="GER58" s="1117"/>
      <c r="GES58" s="1117"/>
      <c r="GET58" s="1117"/>
      <c r="GEU58" s="1117"/>
      <c r="GEV58" s="1117"/>
      <c r="GEW58" s="1117"/>
      <c r="GEX58" s="1117"/>
      <c r="GEY58" s="1117"/>
      <c r="GEZ58" s="1117"/>
      <c r="GFA58" s="1117"/>
      <c r="GFB58" s="1117"/>
      <c r="GFC58" s="1117"/>
      <c r="GFD58" s="1117"/>
      <c r="GFE58" s="1117"/>
      <c r="GFF58" s="1117"/>
      <c r="GFG58" s="1117"/>
      <c r="GFH58" s="1117"/>
      <c r="GFI58" s="1117"/>
      <c r="GFJ58" s="1117"/>
      <c r="GFK58" s="1117"/>
      <c r="GFL58" s="1117"/>
      <c r="GFM58" s="1117"/>
      <c r="GFN58" s="1117"/>
      <c r="GFO58" s="1117"/>
      <c r="GFP58" s="1117"/>
      <c r="GFQ58" s="1117"/>
      <c r="GFR58" s="1117"/>
      <c r="GFS58" s="1117"/>
      <c r="GFT58" s="1117"/>
      <c r="GFU58" s="1117"/>
      <c r="GFV58" s="1117"/>
      <c r="GFW58" s="1117"/>
      <c r="GFX58" s="1117"/>
      <c r="GFY58" s="1117"/>
      <c r="GFZ58" s="1118"/>
      <c r="GGA58" s="1116"/>
      <c r="GGB58" s="1117"/>
      <c r="GGC58" s="1117"/>
      <c r="GGD58" s="1117"/>
      <c r="GGE58" s="1117"/>
      <c r="GGF58" s="1117"/>
      <c r="GGG58" s="1117"/>
      <c r="GGH58" s="1117"/>
      <c r="GGI58" s="1117"/>
      <c r="GGJ58" s="1117"/>
      <c r="GGK58" s="1117"/>
      <c r="GGL58" s="1117"/>
      <c r="GGM58" s="1117"/>
      <c r="GGN58" s="1117"/>
      <c r="GGO58" s="1117"/>
      <c r="GGP58" s="1117"/>
      <c r="GGQ58" s="1117"/>
      <c r="GGR58" s="1117"/>
      <c r="GGS58" s="1117"/>
      <c r="GGT58" s="1117"/>
      <c r="GGU58" s="1117"/>
      <c r="GGV58" s="1117"/>
      <c r="GGW58" s="1117"/>
      <c r="GGX58" s="1117"/>
      <c r="GGY58" s="1117"/>
      <c r="GGZ58" s="1117"/>
      <c r="GHA58" s="1117"/>
      <c r="GHB58" s="1117"/>
      <c r="GHC58" s="1117"/>
      <c r="GHD58" s="1117"/>
      <c r="GHE58" s="1117"/>
      <c r="GHF58" s="1117"/>
      <c r="GHG58" s="1117"/>
      <c r="GHH58" s="1117"/>
      <c r="GHI58" s="1117"/>
      <c r="GHJ58" s="1117"/>
      <c r="GHK58" s="1117"/>
      <c r="GHL58" s="1117"/>
      <c r="GHM58" s="1117"/>
      <c r="GHN58" s="1117"/>
      <c r="GHO58" s="1117"/>
      <c r="GHP58" s="1117"/>
      <c r="GHQ58" s="1117"/>
      <c r="GHR58" s="1117"/>
      <c r="GHS58" s="1117"/>
      <c r="GHT58" s="1117"/>
      <c r="GHU58" s="1117"/>
      <c r="GHV58" s="1117"/>
      <c r="GHW58" s="1117"/>
      <c r="GHX58" s="1117"/>
      <c r="GHY58" s="1117"/>
      <c r="GHZ58" s="1117"/>
      <c r="GIA58" s="1117"/>
      <c r="GIB58" s="1118"/>
      <c r="GIC58" s="1116"/>
      <c r="GID58" s="1117"/>
      <c r="GIE58" s="1117"/>
      <c r="GIF58" s="1117"/>
      <c r="GIG58" s="1117"/>
      <c r="GIH58" s="1117"/>
      <c r="GII58" s="1117"/>
      <c r="GIJ58" s="1117"/>
      <c r="GIK58" s="1117"/>
      <c r="GIL58" s="1117"/>
      <c r="GIM58" s="1117"/>
      <c r="GIN58" s="1117"/>
      <c r="GIO58" s="1117"/>
      <c r="GIP58" s="1117"/>
      <c r="GIQ58" s="1117"/>
      <c r="GIR58" s="1117"/>
      <c r="GIS58" s="1117"/>
      <c r="GIT58" s="1117"/>
      <c r="GIU58" s="1117"/>
      <c r="GIV58" s="1117"/>
      <c r="GIW58" s="1117"/>
      <c r="GIX58" s="1117"/>
      <c r="GIY58" s="1117"/>
      <c r="GIZ58" s="1117"/>
      <c r="GJA58" s="1117"/>
      <c r="GJB58" s="1117"/>
      <c r="GJC58" s="1117"/>
      <c r="GJD58" s="1117"/>
      <c r="GJE58" s="1117"/>
      <c r="GJF58" s="1117"/>
      <c r="GJG58" s="1117"/>
      <c r="GJH58" s="1117"/>
      <c r="GJI58" s="1117"/>
      <c r="GJJ58" s="1117"/>
      <c r="GJK58" s="1117"/>
      <c r="GJL58" s="1117"/>
      <c r="GJM58" s="1117"/>
      <c r="GJN58" s="1117"/>
      <c r="GJO58" s="1117"/>
      <c r="GJP58" s="1117"/>
      <c r="GJQ58" s="1117"/>
      <c r="GJR58" s="1117"/>
      <c r="GJS58" s="1117"/>
      <c r="GJT58" s="1117"/>
      <c r="GJU58" s="1117"/>
      <c r="GJV58" s="1117"/>
      <c r="GJW58" s="1117"/>
      <c r="GJX58" s="1117"/>
      <c r="GJY58" s="1117"/>
      <c r="GJZ58" s="1117"/>
      <c r="GKA58" s="1117"/>
      <c r="GKB58" s="1117"/>
      <c r="GKC58" s="1117"/>
      <c r="GKD58" s="1118"/>
      <c r="GKE58" s="1116"/>
      <c r="GKF58" s="1117"/>
      <c r="GKG58" s="1117"/>
      <c r="GKH58" s="1117"/>
      <c r="GKI58" s="1117"/>
      <c r="GKJ58" s="1117"/>
      <c r="GKK58" s="1117"/>
      <c r="GKL58" s="1117"/>
      <c r="GKM58" s="1117"/>
      <c r="GKN58" s="1117"/>
      <c r="GKO58" s="1117"/>
      <c r="GKP58" s="1117"/>
      <c r="GKQ58" s="1117"/>
      <c r="GKR58" s="1117"/>
      <c r="GKS58" s="1117"/>
      <c r="GKT58" s="1117"/>
      <c r="GKU58" s="1117"/>
      <c r="GKV58" s="1117"/>
      <c r="GKW58" s="1117"/>
      <c r="GKX58" s="1117"/>
      <c r="GKY58" s="1117"/>
      <c r="GKZ58" s="1117"/>
      <c r="GLA58" s="1117"/>
      <c r="GLB58" s="1117"/>
      <c r="GLC58" s="1117"/>
      <c r="GLD58" s="1117"/>
      <c r="GLE58" s="1117"/>
      <c r="GLF58" s="1117"/>
      <c r="GLG58" s="1117"/>
      <c r="GLH58" s="1117"/>
      <c r="GLI58" s="1117"/>
      <c r="GLJ58" s="1117"/>
      <c r="GLK58" s="1117"/>
      <c r="GLL58" s="1117"/>
      <c r="GLM58" s="1117"/>
      <c r="GLN58" s="1117"/>
      <c r="GLO58" s="1117"/>
      <c r="GLP58" s="1117"/>
      <c r="GLQ58" s="1117"/>
      <c r="GLR58" s="1117"/>
      <c r="GLS58" s="1117"/>
      <c r="GLT58" s="1117"/>
      <c r="GLU58" s="1117"/>
      <c r="GLV58" s="1117"/>
      <c r="GLW58" s="1117"/>
      <c r="GLX58" s="1117"/>
      <c r="GLY58" s="1117"/>
      <c r="GLZ58" s="1117"/>
      <c r="GMA58" s="1117"/>
      <c r="GMB58" s="1117"/>
      <c r="GMC58" s="1117"/>
      <c r="GMD58" s="1117"/>
      <c r="GME58" s="1117"/>
      <c r="GMF58" s="1118"/>
      <c r="GMG58" s="1116"/>
      <c r="GMH58" s="1117"/>
      <c r="GMI58" s="1117"/>
      <c r="GMJ58" s="1117"/>
      <c r="GMK58" s="1117"/>
      <c r="GML58" s="1117"/>
      <c r="GMM58" s="1117"/>
      <c r="GMN58" s="1117"/>
      <c r="GMO58" s="1117"/>
      <c r="GMP58" s="1117"/>
      <c r="GMQ58" s="1117"/>
      <c r="GMR58" s="1117"/>
      <c r="GMS58" s="1117"/>
      <c r="GMT58" s="1117"/>
      <c r="GMU58" s="1117"/>
      <c r="GMV58" s="1117"/>
      <c r="GMW58" s="1117"/>
      <c r="GMX58" s="1117"/>
      <c r="GMY58" s="1117"/>
      <c r="GMZ58" s="1117"/>
      <c r="GNA58" s="1117"/>
      <c r="GNB58" s="1117"/>
      <c r="GNC58" s="1117"/>
      <c r="GND58" s="1117"/>
      <c r="GNE58" s="1117"/>
      <c r="GNF58" s="1117"/>
      <c r="GNG58" s="1117"/>
      <c r="GNH58" s="1117"/>
      <c r="GNI58" s="1117"/>
      <c r="GNJ58" s="1117"/>
      <c r="GNK58" s="1117"/>
      <c r="GNL58" s="1117"/>
      <c r="GNM58" s="1117"/>
      <c r="GNN58" s="1117"/>
      <c r="GNO58" s="1117"/>
      <c r="GNP58" s="1117"/>
      <c r="GNQ58" s="1117"/>
      <c r="GNR58" s="1117"/>
      <c r="GNS58" s="1117"/>
      <c r="GNT58" s="1117"/>
      <c r="GNU58" s="1117"/>
      <c r="GNV58" s="1117"/>
      <c r="GNW58" s="1117"/>
      <c r="GNX58" s="1117"/>
      <c r="GNY58" s="1117"/>
      <c r="GNZ58" s="1117"/>
      <c r="GOA58" s="1117"/>
      <c r="GOB58" s="1117"/>
      <c r="GOC58" s="1117"/>
      <c r="GOD58" s="1117"/>
      <c r="GOE58" s="1117"/>
      <c r="GOF58" s="1117"/>
      <c r="GOG58" s="1117"/>
      <c r="GOH58" s="1118"/>
      <c r="GOI58" s="1116"/>
      <c r="GOJ58" s="1117"/>
      <c r="GOK58" s="1117"/>
      <c r="GOL58" s="1117"/>
      <c r="GOM58" s="1117"/>
      <c r="GON58" s="1117"/>
      <c r="GOO58" s="1117"/>
      <c r="GOP58" s="1117"/>
      <c r="GOQ58" s="1117"/>
      <c r="GOR58" s="1117"/>
      <c r="GOS58" s="1117"/>
      <c r="GOT58" s="1117"/>
      <c r="GOU58" s="1117"/>
      <c r="GOV58" s="1117"/>
      <c r="GOW58" s="1117"/>
      <c r="GOX58" s="1117"/>
      <c r="GOY58" s="1117"/>
      <c r="GOZ58" s="1117"/>
      <c r="GPA58" s="1117"/>
      <c r="GPB58" s="1117"/>
      <c r="GPC58" s="1117"/>
      <c r="GPD58" s="1117"/>
      <c r="GPE58" s="1117"/>
      <c r="GPF58" s="1117"/>
      <c r="GPG58" s="1117"/>
      <c r="GPH58" s="1117"/>
      <c r="GPI58" s="1117"/>
      <c r="GPJ58" s="1117"/>
      <c r="GPK58" s="1117"/>
      <c r="GPL58" s="1117"/>
      <c r="GPM58" s="1117"/>
      <c r="GPN58" s="1117"/>
      <c r="GPO58" s="1117"/>
      <c r="GPP58" s="1117"/>
      <c r="GPQ58" s="1117"/>
      <c r="GPR58" s="1117"/>
      <c r="GPS58" s="1117"/>
      <c r="GPT58" s="1117"/>
      <c r="GPU58" s="1117"/>
      <c r="GPV58" s="1117"/>
      <c r="GPW58" s="1117"/>
      <c r="GPX58" s="1117"/>
      <c r="GPY58" s="1117"/>
      <c r="GPZ58" s="1117"/>
      <c r="GQA58" s="1117"/>
      <c r="GQB58" s="1117"/>
      <c r="GQC58" s="1117"/>
      <c r="GQD58" s="1117"/>
      <c r="GQE58" s="1117"/>
      <c r="GQF58" s="1117"/>
      <c r="GQG58" s="1117"/>
      <c r="GQH58" s="1117"/>
      <c r="GQI58" s="1117"/>
      <c r="GQJ58" s="1118"/>
      <c r="GQK58" s="1116"/>
      <c r="GQL58" s="1117"/>
      <c r="GQM58" s="1117"/>
      <c r="GQN58" s="1117"/>
      <c r="GQO58" s="1117"/>
      <c r="GQP58" s="1117"/>
      <c r="GQQ58" s="1117"/>
      <c r="GQR58" s="1117"/>
      <c r="GQS58" s="1117"/>
      <c r="GQT58" s="1117"/>
      <c r="GQU58" s="1117"/>
      <c r="GQV58" s="1117"/>
      <c r="GQW58" s="1117"/>
      <c r="GQX58" s="1117"/>
      <c r="GQY58" s="1117"/>
      <c r="GQZ58" s="1117"/>
      <c r="GRA58" s="1117"/>
      <c r="GRB58" s="1117"/>
      <c r="GRC58" s="1117"/>
      <c r="GRD58" s="1117"/>
      <c r="GRE58" s="1117"/>
      <c r="GRF58" s="1117"/>
      <c r="GRG58" s="1117"/>
      <c r="GRH58" s="1117"/>
      <c r="GRI58" s="1117"/>
      <c r="GRJ58" s="1117"/>
      <c r="GRK58" s="1117"/>
      <c r="GRL58" s="1117"/>
      <c r="GRM58" s="1117"/>
      <c r="GRN58" s="1117"/>
      <c r="GRO58" s="1117"/>
      <c r="GRP58" s="1117"/>
      <c r="GRQ58" s="1117"/>
      <c r="GRR58" s="1117"/>
      <c r="GRS58" s="1117"/>
      <c r="GRT58" s="1117"/>
      <c r="GRU58" s="1117"/>
      <c r="GRV58" s="1117"/>
      <c r="GRW58" s="1117"/>
      <c r="GRX58" s="1117"/>
      <c r="GRY58" s="1117"/>
      <c r="GRZ58" s="1117"/>
      <c r="GSA58" s="1117"/>
      <c r="GSB58" s="1117"/>
      <c r="GSC58" s="1117"/>
      <c r="GSD58" s="1117"/>
      <c r="GSE58" s="1117"/>
      <c r="GSF58" s="1117"/>
      <c r="GSG58" s="1117"/>
      <c r="GSH58" s="1117"/>
      <c r="GSI58" s="1117"/>
      <c r="GSJ58" s="1117"/>
      <c r="GSK58" s="1117"/>
      <c r="GSL58" s="1118"/>
      <c r="GSM58" s="1116"/>
      <c r="GSN58" s="1117"/>
      <c r="GSO58" s="1117"/>
      <c r="GSP58" s="1117"/>
      <c r="GSQ58" s="1117"/>
      <c r="GSR58" s="1117"/>
      <c r="GSS58" s="1117"/>
      <c r="GST58" s="1117"/>
      <c r="GSU58" s="1117"/>
      <c r="GSV58" s="1117"/>
      <c r="GSW58" s="1117"/>
      <c r="GSX58" s="1117"/>
      <c r="GSY58" s="1117"/>
      <c r="GSZ58" s="1117"/>
      <c r="GTA58" s="1117"/>
      <c r="GTB58" s="1117"/>
      <c r="GTC58" s="1117"/>
      <c r="GTD58" s="1117"/>
      <c r="GTE58" s="1117"/>
      <c r="GTF58" s="1117"/>
      <c r="GTG58" s="1117"/>
      <c r="GTH58" s="1117"/>
      <c r="GTI58" s="1117"/>
      <c r="GTJ58" s="1117"/>
      <c r="GTK58" s="1117"/>
      <c r="GTL58" s="1117"/>
      <c r="GTM58" s="1117"/>
      <c r="GTN58" s="1117"/>
      <c r="GTO58" s="1117"/>
      <c r="GTP58" s="1117"/>
      <c r="GTQ58" s="1117"/>
      <c r="GTR58" s="1117"/>
      <c r="GTS58" s="1117"/>
      <c r="GTT58" s="1117"/>
      <c r="GTU58" s="1117"/>
      <c r="GTV58" s="1117"/>
      <c r="GTW58" s="1117"/>
      <c r="GTX58" s="1117"/>
      <c r="GTY58" s="1117"/>
      <c r="GTZ58" s="1117"/>
      <c r="GUA58" s="1117"/>
      <c r="GUB58" s="1117"/>
      <c r="GUC58" s="1117"/>
      <c r="GUD58" s="1117"/>
      <c r="GUE58" s="1117"/>
      <c r="GUF58" s="1117"/>
      <c r="GUG58" s="1117"/>
      <c r="GUH58" s="1117"/>
      <c r="GUI58" s="1117"/>
      <c r="GUJ58" s="1117"/>
      <c r="GUK58" s="1117"/>
      <c r="GUL58" s="1117"/>
      <c r="GUM58" s="1117"/>
      <c r="GUN58" s="1118"/>
      <c r="GUO58" s="1116"/>
      <c r="GUP58" s="1117"/>
      <c r="GUQ58" s="1117"/>
      <c r="GUR58" s="1117"/>
      <c r="GUS58" s="1117"/>
      <c r="GUT58" s="1117"/>
      <c r="GUU58" s="1117"/>
      <c r="GUV58" s="1117"/>
      <c r="GUW58" s="1117"/>
      <c r="GUX58" s="1117"/>
      <c r="GUY58" s="1117"/>
      <c r="GUZ58" s="1117"/>
      <c r="GVA58" s="1117"/>
      <c r="GVB58" s="1117"/>
      <c r="GVC58" s="1117"/>
      <c r="GVD58" s="1117"/>
      <c r="GVE58" s="1117"/>
      <c r="GVF58" s="1117"/>
      <c r="GVG58" s="1117"/>
      <c r="GVH58" s="1117"/>
      <c r="GVI58" s="1117"/>
      <c r="GVJ58" s="1117"/>
      <c r="GVK58" s="1117"/>
      <c r="GVL58" s="1117"/>
      <c r="GVM58" s="1117"/>
      <c r="GVN58" s="1117"/>
      <c r="GVO58" s="1117"/>
      <c r="GVP58" s="1117"/>
      <c r="GVQ58" s="1117"/>
      <c r="GVR58" s="1117"/>
      <c r="GVS58" s="1117"/>
      <c r="GVT58" s="1117"/>
      <c r="GVU58" s="1117"/>
      <c r="GVV58" s="1117"/>
      <c r="GVW58" s="1117"/>
      <c r="GVX58" s="1117"/>
      <c r="GVY58" s="1117"/>
      <c r="GVZ58" s="1117"/>
      <c r="GWA58" s="1117"/>
      <c r="GWB58" s="1117"/>
      <c r="GWC58" s="1117"/>
      <c r="GWD58" s="1117"/>
      <c r="GWE58" s="1117"/>
      <c r="GWF58" s="1117"/>
      <c r="GWG58" s="1117"/>
      <c r="GWH58" s="1117"/>
      <c r="GWI58" s="1117"/>
      <c r="GWJ58" s="1117"/>
      <c r="GWK58" s="1117"/>
      <c r="GWL58" s="1117"/>
      <c r="GWM58" s="1117"/>
      <c r="GWN58" s="1117"/>
      <c r="GWO58" s="1117"/>
      <c r="GWP58" s="1118"/>
      <c r="GWQ58" s="1116"/>
      <c r="GWR58" s="1117"/>
      <c r="GWS58" s="1117"/>
      <c r="GWT58" s="1117"/>
      <c r="GWU58" s="1117"/>
      <c r="GWV58" s="1117"/>
      <c r="GWW58" s="1117"/>
      <c r="GWX58" s="1117"/>
      <c r="GWY58" s="1117"/>
      <c r="GWZ58" s="1117"/>
      <c r="GXA58" s="1117"/>
      <c r="GXB58" s="1117"/>
      <c r="GXC58" s="1117"/>
      <c r="GXD58" s="1117"/>
      <c r="GXE58" s="1117"/>
      <c r="GXF58" s="1117"/>
      <c r="GXG58" s="1117"/>
      <c r="GXH58" s="1117"/>
      <c r="GXI58" s="1117"/>
      <c r="GXJ58" s="1117"/>
      <c r="GXK58" s="1117"/>
      <c r="GXL58" s="1117"/>
      <c r="GXM58" s="1117"/>
      <c r="GXN58" s="1117"/>
      <c r="GXO58" s="1117"/>
      <c r="GXP58" s="1117"/>
      <c r="GXQ58" s="1117"/>
      <c r="GXR58" s="1117"/>
      <c r="GXS58" s="1117"/>
      <c r="GXT58" s="1117"/>
      <c r="GXU58" s="1117"/>
      <c r="GXV58" s="1117"/>
      <c r="GXW58" s="1117"/>
      <c r="GXX58" s="1117"/>
      <c r="GXY58" s="1117"/>
      <c r="GXZ58" s="1117"/>
      <c r="GYA58" s="1117"/>
      <c r="GYB58" s="1117"/>
      <c r="GYC58" s="1117"/>
      <c r="GYD58" s="1117"/>
      <c r="GYE58" s="1117"/>
      <c r="GYF58" s="1117"/>
      <c r="GYG58" s="1117"/>
      <c r="GYH58" s="1117"/>
      <c r="GYI58" s="1117"/>
      <c r="GYJ58" s="1117"/>
      <c r="GYK58" s="1117"/>
      <c r="GYL58" s="1117"/>
      <c r="GYM58" s="1117"/>
      <c r="GYN58" s="1117"/>
      <c r="GYO58" s="1117"/>
      <c r="GYP58" s="1117"/>
      <c r="GYQ58" s="1117"/>
      <c r="GYR58" s="1118"/>
      <c r="GYS58" s="1116"/>
      <c r="GYT58" s="1117"/>
      <c r="GYU58" s="1117"/>
      <c r="GYV58" s="1117"/>
      <c r="GYW58" s="1117"/>
      <c r="GYX58" s="1117"/>
      <c r="GYY58" s="1117"/>
      <c r="GYZ58" s="1117"/>
      <c r="GZA58" s="1117"/>
      <c r="GZB58" s="1117"/>
      <c r="GZC58" s="1117"/>
      <c r="GZD58" s="1117"/>
      <c r="GZE58" s="1117"/>
      <c r="GZF58" s="1117"/>
      <c r="GZG58" s="1117"/>
      <c r="GZH58" s="1117"/>
      <c r="GZI58" s="1117"/>
      <c r="GZJ58" s="1117"/>
      <c r="GZK58" s="1117"/>
      <c r="GZL58" s="1117"/>
      <c r="GZM58" s="1117"/>
      <c r="GZN58" s="1117"/>
      <c r="GZO58" s="1117"/>
      <c r="GZP58" s="1117"/>
      <c r="GZQ58" s="1117"/>
      <c r="GZR58" s="1117"/>
      <c r="GZS58" s="1117"/>
      <c r="GZT58" s="1117"/>
      <c r="GZU58" s="1117"/>
      <c r="GZV58" s="1117"/>
      <c r="GZW58" s="1117"/>
      <c r="GZX58" s="1117"/>
      <c r="GZY58" s="1117"/>
      <c r="GZZ58" s="1117"/>
      <c r="HAA58" s="1117"/>
      <c r="HAB58" s="1117"/>
      <c r="HAC58" s="1117"/>
      <c r="HAD58" s="1117"/>
      <c r="HAE58" s="1117"/>
      <c r="HAF58" s="1117"/>
      <c r="HAG58" s="1117"/>
      <c r="HAH58" s="1117"/>
      <c r="HAI58" s="1117"/>
      <c r="HAJ58" s="1117"/>
      <c r="HAK58" s="1117"/>
      <c r="HAL58" s="1117"/>
      <c r="HAM58" s="1117"/>
      <c r="HAN58" s="1117"/>
      <c r="HAO58" s="1117"/>
      <c r="HAP58" s="1117"/>
      <c r="HAQ58" s="1117"/>
      <c r="HAR58" s="1117"/>
      <c r="HAS58" s="1117"/>
      <c r="HAT58" s="1118"/>
      <c r="HAU58" s="1116"/>
      <c r="HAV58" s="1117"/>
      <c r="HAW58" s="1117"/>
      <c r="HAX58" s="1117"/>
      <c r="HAY58" s="1117"/>
      <c r="HAZ58" s="1117"/>
      <c r="HBA58" s="1117"/>
      <c r="HBB58" s="1117"/>
      <c r="HBC58" s="1117"/>
      <c r="HBD58" s="1117"/>
      <c r="HBE58" s="1117"/>
      <c r="HBF58" s="1117"/>
      <c r="HBG58" s="1117"/>
      <c r="HBH58" s="1117"/>
      <c r="HBI58" s="1117"/>
      <c r="HBJ58" s="1117"/>
      <c r="HBK58" s="1117"/>
      <c r="HBL58" s="1117"/>
      <c r="HBM58" s="1117"/>
      <c r="HBN58" s="1117"/>
      <c r="HBO58" s="1117"/>
      <c r="HBP58" s="1117"/>
      <c r="HBQ58" s="1117"/>
      <c r="HBR58" s="1117"/>
      <c r="HBS58" s="1117"/>
      <c r="HBT58" s="1117"/>
      <c r="HBU58" s="1117"/>
      <c r="HBV58" s="1117"/>
      <c r="HBW58" s="1117"/>
      <c r="HBX58" s="1117"/>
      <c r="HBY58" s="1117"/>
      <c r="HBZ58" s="1117"/>
      <c r="HCA58" s="1117"/>
      <c r="HCB58" s="1117"/>
      <c r="HCC58" s="1117"/>
      <c r="HCD58" s="1117"/>
      <c r="HCE58" s="1117"/>
      <c r="HCF58" s="1117"/>
      <c r="HCG58" s="1117"/>
      <c r="HCH58" s="1117"/>
      <c r="HCI58" s="1117"/>
      <c r="HCJ58" s="1117"/>
      <c r="HCK58" s="1117"/>
      <c r="HCL58" s="1117"/>
      <c r="HCM58" s="1117"/>
      <c r="HCN58" s="1117"/>
      <c r="HCO58" s="1117"/>
      <c r="HCP58" s="1117"/>
      <c r="HCQ58" s="1117"/>
      <c r="HCR58" s="1117"/>
      <c r="HCS58" s="1117"/>
      <c r="HCT58" s="1117"/>
      <c r="HCU58" s="1117"/>
      <c r="HCV58" s="1118"/>
      <c r="HCW58" s="1116"/>
      <c r="HCX58" s="1117"/>
      <c r="HCY58" s="1117"/>
      <c r="HCZ58" s="1117"/>
      <c r="HDA58" s="1117"/>
      <c r="HDB58" s="1117"/>
      <c r="HDC58" s="1117"/>
      <c r="HDD58" s="1117"/>
      <c r="HDE58" s="1117"/>
      <c r="HDF58" s="1117"/>
      <c r="HDG58" s="1117"/>
      <c r="HDH58" s="1117"/>
      <c r="HDI58" s="1117"/>
      <c r="HDJ58" s="1117"/>
      <c r="HDK58" s="1117"/>
      <c r="HDL58" s="1117"/>
      <c r="HDM58" s="1117"/>
      <c r="HDN58" s="1117"/>
      <c r="HDO58" s="1117"/>
      <c r="HDP58" s="1117"/>
      <c r="HDQ58" s="1117"/>
      <c r="HDR58" s="1117"/>
      <c r="HDS58" s="1117"/>
      <c r="HDT58" s="1117"/>
      <c r="HDU58" s="1117"/>
      <c r="HDV58" s="1117"/>
      <c r="HDW58" s="1117"/>
      <c r="HDX58" s="1117"/>
      <c r="HDY58" s="1117"/>
      <c r="HDZ58" s="1117"/>
      <c r="HEA58" s="1117"/>
      <c r="HEB58" s="1117"/>
      <c r="HEC58" s="1117"/>
      <c r="HED58" s="1117"/>
      <c r="HEE58" s="1117"/>
      <c r="HEF58" s="1117"/>
      <c r="HEG58" s="1117"/>
      <c r="HEH58" s="1117"/>
      <c r="HEI58" s="1117"/>
      <c r="HEJ58" s="1117"/>
      <c r="HEK58" s="1117"/>
      <c r="HEL58" s="1117"/>
      <c r="HEM58" s="1117"/>
      <c r="HEN58" s="1117"/>
      <c r="HEO58" s="1117"/>
      <c r="HEP58" s="1117"/>
      <c r="HEQ58" s="1117"/>
      <c r="HER58" s="1117"/>
      <c r="HES58" s="1117"/>
      <c r="HET58" s="1117"/>
      <c r="HEU58" s="1117"/>
      <c r="HEV58" s="1117"/>
      <c r="HEW58" s="1117"/>
      <c r="HEX58" s="1118"/>
      <c r="HEY58" s="1116"/>
      <c r="HEZ58" s="1117"/>
      <c r="HFA58" s="1117"/>
      <c r="HFB58" s="1117"/>
      <c r="HFC58" s="1117"/>
      <c r="HFD58" s="1117"/>
      <c r="HFE58" s="1117"/>
      <c r="HFF58" s="1117"/>
      <c r="HFG58" s="1117"/>
      <c r="HFH58" s="1117"/>
      <c r="HFI58" s="1117"/>
      <c r="HFJ58" s="1117"/>
      <c r="HFK58" s="1117"/>
      <c r="HFL58" s="1117"/>
      <c r="HFM58" s="1117"/>
      <c r="HFN58" s="1117"/>
      <c r="HFO58" s="1117"/>
      <c r="HFP58" s="1117"/>
      <c r="HFQ58" s="1117"/>
      <c r="HFR58" s="1117"/>
      <c r="HFS58" s="1117"/>
      <c r="HFT58" s="1117"/>
      <c r="HFU58" s="1117"/>
      <c r="HFV58" s="1117"/>
      <c r="HFW58" s="1117"/>
      <c r="HFX58" s="1117"/>
      <c r="HFY58" s="1117"/>
      <c r="HFZ58" s="1117"/>
      <c r="HGA58" s="1117"/>
      <c r="HGB58" s="1117"/>
      <c r="HGC58" s="1117"/>
      <c r="HGD58" s="1117"/>
      <c r="HGE58" s="1117"/>
      <c r="HGF58" s="1117"/>
      <c r="HGG58" s="1117"/>
      <c r="HGH58" s="1117"/>
      <c r="HGI58" s="1117"/>
      <c r="HGJ58" s="1117"/>
      <c r="HGK58" s="1117"/>
      <c r="HGL58" s="1117"/>
      <c r="HGM58" s="1117"/>
      <c r="HGN58" s="1117"/>
      <c r="HGO58" s="1117"/>
      <c r="HGP58" s="1117"/>
      <c r="HGQ58" s="1117"/>
      <c r="HGR58" s="1117"/>
      <c r="HGS58" s="1117"/>
      <c r="HGT58" s="1117"/>
      <c r="HGU58" s="1117"/>
      <c r="HGV58" s="1117"/>
      <c r="HGW58" s="1117"/>
      <c r="HGX58" s="1117"/>
      <c r="HGY58" s="1117"/>
      <c r="HGZ58" s="1118"/>
      <c r="HHA58" s="1116"/>
      <c r="HHB58" s="1117"/>
      <c r="HHC58" s="1117"/>
      <c r="HHD58" s="1117"/>
      <c r="HHE58" s="1117"/>
      <c r="HHF58" s="1117"/>
      <c r="HHG58" s="1117"/>
      <c r="HHH58" s="1117"/>
      <c r="HHI58" s="1117"/>
      <c r="HHJ58" s="1117"/>
      <c r="HHK58" s="1117"/>
      <c r="HHL58" s="1117"/>
      <c r="HHM58" s="1117"/>
      <c r="HHN58" s="1117"/>
      <c r="HHO58" s="1117"/>
      <c r="HHP58" s="1117"/>
      <c r="HHQ58" s="1117"/>
      <c r="HHR58" s="1117"/>
      <c r="HHS58" s="1117"/>
      <c r="HHT58" s="1117"/>
      <c r="HHU58" s="1117"/>
      <c r="HHV58" s="1117"/>
      <c r="HHW58" s="1117"/>
      <c r="HHX58" s="1117"/>
      <c r="HHY58" s="1117"/>
      <c r="HHZ58" s="1117"/>
      <c r="HIA58" s="1117"/>
      <c r="HIB58" s="1117"/>
      <c r="HIC58" s="1117"/>
      <c r="HID58" s="1117"/>
      <c r="HIE58" s="1117"/>
      <c r="HIF58" s="1117"/>
      <c r="HIG58" s="1117"/>
      <c r="HIH58" s="1117"/>
      <c r="HII58" s="1117"/>
      <c r="HIJ58" s="1117"/>
      <c r="HIK58" s="1117"/>
      <c r="HIL58" s="1117"/>
      <c r="HIM58" s="1117"/>
      <c r="HIN58" s="1117"/>
      <c r="HIO58" s="1117"/>
      <c r="HIP58" s="1117"/>
      <c r="HIQ58" s="1117"/>
      <c r="HIR58" s="1117"/>
      <c r="HIS58" s="1117"/>
      <c r="HIT58" s="1117"/>
      <c r="HIU58" s="1117"/>
      <c r="HIV58" s="1117"/>
      <c r="HIW58" s="1117"/>
      <c r="HIX58" s="1117"/>
      <c r="HIY58" s="1117"/>
      <c r="HIZ58" s="1117"/>
      <c r="HJA58" s="1117"/>
      <c r="HJB58" s="1118"/>
      <c r="HJC58" s="1116"/>
      <c r="HJD58" s="1117"/>
      <c r="HJE58" s="1117"/>
      <c r="HJF58" s="1117"/>
      <c r="HJG58" s="1117"/>
      <c r="HJH58" s="1117"/>
      <c r="HJI58" s="1117"/>
      <c r="HJJ58" s="1117"/>
      <c r="HJK58" s="1117"/>
      <c r="HJL58" s="1117"/>
      <c r="HJM58" s="1117"/>
      <c r="HJN58" s="1117"/>
      <c r="HJO58" s="1117"/>
      <c r="HJP58" s="1117"/>
      <c r="HJQ58" s="1117"/>
      <c r="HJR58" s="1117"/>
      <c r="HJS58" s="1117"/>
      <c r="HJT58" s="1117"/>
      <c r="HJU58" s="1117"/>
      <c r="HJV58" s="1117"/>
      <c r="HJW58" s="1117"/>
      <c r="HJX58" s="1117"/>
      <c r="HJY58" s="1117"/>
      <c r="HJZ58" s="1117"/>
      <c r="HKA58" s="1117"/>
      <c r="HKB58" s="1117"/>
      <c r="HKC58" s="1117"/>
      <c r="HKD58" s="1117"/>
      <c r="HKE58" s="1117"/>
      <c r="HKF58" s="1117"/>
      <c r="HKG58" s="1117"/>
      <c r="HKH58" s="1117"/>
      <c r="HKI58" s="1117"/>
      <c r="HKJ58" s="1117"/>
      <c r="HKK58" s="1117"/>
      <c r="HKL58" s="1117"/>
      <c r="HKM58" s="1117"/>
      <c r="HKN58" s="1117"/>
      <c r="HKO58" s="1117"/>
      <c r="HKP58" s="1117"/>
      <c r="HKQ58" s="1117"/>
      <c r="HKR58" s="1117"/>
      <c r="HKS58" s="1117"/>
      <c r="HKT58" s="1117"/>
      <c r="HKU58" s="1117"/>
      <c r="HKV58" s="1117"/>
      <c r="HKW58" s="1117"/>
      <c r="HKX58" s="1117"/>
      <c r="HKY58" s="1117"/>
      <c r="HKZ58" s="1117"/>
      <c r="HLA58" s="1117"/>
      <c r="HLB58" s="1117"/>
      <c r="HLC58" s="1117"/>
      <c r="HLD58" s="1118"/>
      <c r="HLE58" s="1116"/>
      <c r="HLF58" s="1117"/>
      <c r="HLG58" s="1117"/>
      <c r="HLH58" s="1117"/>
      <c r="HLI58" s="1117"/>
      <c r="HLJ58" s="1117"/>
      <c r="HLK58" s="1117"/>
      <c r="HLL58" s="1117"/>
      <c r="HLM58" s="1117"/>
      <c r="HLN58" s="1117"/>
      <c r="HLO58" s="1117"/>
      <c r="HLP58" s="1117"/>
      <c r="HLQ58" s="1117"/>
      <c r="HLR58" s="1117"/>
      <c r="HLS58" s="1117"/>
      <c r="HLT58" s="1117"/>
      <c r="HLU58" s="1117"/>
      <c r="HLV58" s="1117"/>
      <c r="HLW58" s="1117"/>
      <c r="HLX58" s="1117"/>
      <c r="HLY58" s="1117"/>
      <c r="HLZ58" s="1117"/>
      <c r="HMA58" s="1117"/>
      <c r="HMB58" s="1117"/>
      <c r="HMC58" s="1117"/>
      <c r="HMD58" s="1117"/>
      <c r="HME58" s="1117"/>
      <c r="HMF58" s="1117"/>
      <c r="HMG58" s="1117"/>
      <c r="HMH58" s="1117"/>
      <c r="HMI58" s="1117"/>
      <c r="HMJ58" s="1117"/>
      <c r="HMK58" s="1117"/>
      <c r="HML58" s="1117"/>
      <c r="HMM58" s="1117"/>
      <c r="HMN58" s="1117"/>
      <c r="HMO58" s="1117"/>
      <c r="HMP58" s="1117"/>
      <c r="HMQ58" s="1117"/>
      <c r="HMR58" s="1117"/>
      <c r="HMS58" s="1117"/>
      <c r="HMT58" s="1117"/>
      <c r="HMU58" s="1117"/>
      <c r="HMV58" s="1117"/>
      <c r="HMW58" s="1117"/>
      <c r="HMX58" s="1117"/>
      <c r="HMY58" s="1117"/>
      <c r="HMZ58" s="1117"/>
      <c r="HNA58" s="1117"/>
      <c r="HNB58" s="1117"/>
      <c r="HNC58" s="1117"/>
      <c r="HND58" s="1117"/>
      <c r="HNE58" s="1117"/>
      <c r="HNF58" s="1118"/>
      <c r="HNG58" s="1116"/>
      <c r="HNH58" s="1117"/>
      <c r="HNI58" s="1117"/>
      <c r="HNJ58" s="1117"/>
      <c r="HNK58" s="1117"/>
      <c r="HNL58" s="1117"/>
      <c r="HNM58" s="1117"/>
      <c r="HNN58" s="1117"/>
      <c r="HNO58" s="1117"/>
      <c r="HNP58" s="1117"/>
      <c r="HNQ58" s="1117"/>
      <c r="HNR58" s="1117"/>
      <c r="HNS58" s="1117"/>
      <c r="HNT58" s="1117"/>
      <c r="HNU58" s="1117"/>
      <c r="HNV58" s="1117"/>
      <c r="HNW58" s="1117"/>
      <c r="HNX58" s="1117"/>
      <c r="HNY58" s="1117"/>
      <c r="HNZ58" s="1117"/>
      <c r="HOA58" s="1117"/>
      <c r="HOB58" s="1117"/>
      <c r="HOC58" s="1117"/>
      <c r="HOD58" s="1117"/>
      <c r="HOE58" s="1117"/>
      <c r="HOF58" s="1117"/>
      <c r="HOG58" s="1117"/>
      <c r="HOH58" s="1117"/>
      <c r="HOI58" s="1117"/>
      <c r="HOJ58" s="1117"/>
      <c r="HOK58" s="1117"/>
      <c r="HOL58" s="1117"/>
      <c r="HOM58" s="1117"/>
      <c r="HON58" s="1117"/>
      <c r="HOO58" s="1117"/>
      <c r="HOP58" s="1117"/>
      <c r="HOQ58" s="1117"/>
      <c r="HOR58" s="1117"/>
      <c r="HOS58" s="1117"/>
      <c r="HOT58" s="1117"/>
      <c r="HOU58" s="1117"/>
      <c r="HOV58" s="1117"/>
      <c r="HOW58" s="1117"/>
      <c r="HOX58" s="1117"/>
      <c r="HOY58" s="1117"/>
      <c r="HOZ58" s="1117"/>
      <c r="HPA58" s="1117"/>
      <c r="HPB58" s="1117"/>
      <c r="HPC58" s="1117"/>
      <c r="HPD58" s="1117"/>
      <c r="HPE58" s="1117"/>
      <c r="HPF58" s="1117"/>
      <c r="HPG58" s="1117"/>
      <c r="HPH58" s="1118"/>
      <c r="HPI58" s="1116"/>
      <c r="HPJ58" s="1117"/>
      <c r="HPK58" s="1117"/>
      <c r="HPL58" s="1117"/>
      <c r="HPM58" s="1117"/>
      <c r="HPN58" s="1117"/>
      <c r="HPO58" s="1117"/>
      <c r="HPP58" s="1117"/>
      <c r="HPQ58" s="1117"/>
      <c r="HPR58" s="1117"/>
      <c r="HPS58" s="1117"/>
      <c r="HPT58" s="1117"/>
      <c r="HPU58" s="1117"/>
      <c r="HPV58" s="1117"/>
      <c r="HPW58" s="1117"/>
      <c r="HPX58" s="1117"/>
      <c r="HPY58" s="1117"/>
      <c r="HPZ58" s="1117"/>
      <c r="HQA58" s="1117"/>
      <c r="HQB58" s="1117"/>
      <c r="HQC58" s="1117"/>
      <c r="HQD58" s="1117"/>
      <c r="HQE58" s="1117"/>
      <c r="HQF58" s="1117"/>
      <c r="HQG58" s="1117"/>
      <c r="HQH58" s="1117"/>
      <c r="HQI58" s="1117"/>
      <c r="HQJ58" s="1117"/>
      <c r="HQK58" s="1117"/>
      <c r="HQL58" s="1117"/>
      <c r="HQM58" s="1117"/>
      <c r="HQN58" s="1117"/>
      <c r="HQO58" s="1117"/>
      <c r="HQP58" s="1117"/>
      <c r="HQQ58" s="1117"/>
      <c r="HQR58" s="1117"/>
      <c r="HQS58" s="1117"/>
      <c r="HQT58" s="1117"/>
      <c r="HQU58" s="1117"/>
      <c r="HQV58" s="1117"/>
      <c r="HQW58" s="1117"/>
      <c r="HQX58" s="1117"/>
      <c r="HQY58" s="1117"/>
      <c r="HQZ58" s="1117"/>
      <c r="HRA58" s="1117"/>
      <c r="HRB58" s="1117"/>
      <c r="HRC58" s="1117"/>
      <c r="HRD58" s="1117"/>
      <c r="HRE58" s="1117"/>
      <c r="HRF58" s="1117"/>
      <c r="HRG58" s="1117"/>
      <c r="HRH58" s="1117"/>
      <c r="HRI58" s="1117"/>
      <c r="HRJ58" s="1118"/>
      <c r="HRK58" s="1116"/>
      <c r="HRL58" s="1117"/>
      <c r="HRM58" s="1117"/>
      <c r="HRN58" s="1117"/>
      <c r="HRO58" s="1117"/>
      <c r="HRP58" s="1117"/>
      <c r="HRQ58" s="1117"/>
      <c r="HRR58" s="1117"/>
      <c r="HRS58" s="1117"/>
      <c r="HRT58" s="1117"/>
      <c r="HRU58" s="1117"/>
      <c r="HRV58" s="1117"/>
      <c r="HRW58" s="1117"/>
      <c r="HRX58" s="1117"/>
      <c r="HRY58" s="1117"/>
      <c r="HRZ58" s="1117"/>
      <c r="HSA58" s="1117"/>
      <c r="HSB58" s="1117"/>
      <c r="HSC58" s="1117"/>
      <c r="HSD58" s="1117"/>
      <c r="HSE58" s="1117"/>
      <c r="HSF58" s="1117"/>
      <c r="HSG58" s="1117"/>
      <c r="HSH58" s="1117"/>
      <c r="HSI58" s="1117"/>
      <c r="HSJ58" s="1117"/>
      <c r="HSK58" s="1117"/>
      <c r="HSL58" s="1117"/>
      <c r="HSM58" s="1117"/>
      <c r="HSN58" s="1117"/>
      <c r="HSO58" s="1117"/>
      <c r="HSP58" s="1117"/>
      <c r="HSQ58" s="1117"/>
      <c r="HSR58" s="1117"/>
      <c r="HSS58" s="1117"/>
      <c r="HST58" s="1117"/>
      <c r="HSU58" s="1117"/>
      <c r="HSV58" s="1117"/>
      <c r="HSW58" s="1117"/>
      <c r="HSX58" s="1117"/>
      <c r="HSY58" s="1117"/>
      <c r="HSZ58" s="1117"/>
      <c r="HTA58" s="1117"/>
      <c r="HTB58" s="1117"/>
      <c r="HTC58" s="1117"/>
      <c r="HTD58" s="1117"/>
      <c r="HTE58" s="1117"/>
      <c r="HTF58" s="1117"/>
      <c r="HTG58" s="1117"/>
      <c r="HTH58" s="1117"/>
      <c r="HTI58" s="1117"/>
      <c r="HTJ58" s="1117"/>
      <c r="HTK58" s="1117"/>
      <c r="HTL58" s="1118"/>
      <c r="HTM58" s="1116"/>
      <c r="HTN58" s="1117"/>
      <c r="HTO58" s="1117"/>
      <c r="HTP58" s="1117"/>
      <c r="HTQ58" s="1117"/>
      <c r="HTR58" s="1117"/>
      <c r="HTS58" s="1117"/>
      <c r="HTT58" s="1117"/>
      <c r="HTU58" s="1117"/>
      <c r="HTV58" s="1117"/>
      <c r="HTW58" s="1117"/>
      <c r="HTX58" s="1117"/>
      <c r="HTY58" s="1117"/>
      <c r="HTZ58" s="1117"/>
      <c r="HUA58" s="1117"/>
      <c r="HUB58" s="1117"/>
      <c r="HUC58" s="1117"/>
      <c r="HUD58" s="1117"/>
      <c r="HUE58" s="1117"/>
      <c r="HUF58" s="1117"/>
      <c r="HUG58" s="1117"/>
      <c r="HUH58" s="1117"/>
      <c r="HUI58" s="1117"/>
      <c r="HUJ58" s="1117"/>
      <c r="HUK58" s="1117"/>
      <c r="HUL58" s="1117"/>
      <c r="HUM58" s="1117"/>
      <c r="HUN58" s="1117"/>
      <c r="HUO58" s="1117"/>
      <c r="HUP58" s="1117"/>
      <c r="HUQ58" s="1117"/>
      <c r="HUR58" s="1117"/>
      <c r="HUS58" s="1117"/>
      <c r="HUT58" s="1117"/>
      <c r="HUU58" s="1117"/>
      <c r="HUV58" s="1117"/>
      <c r="HUW58" s="1117"/>
      <c r="HUX58" s="1117"/>
      <c r="HUY58" s="1117"/>
      <c r="HUZ58" s="1117"/>
      <c r="HVA58" s="1117"/>
      <c r="HVB58" s="1117"/>
      <c r="HVC58" s="1117"/>
      <c r="HVD58" s="1117"/>
      <c r="HVE58" s="1117"/>
      <c r="HVF58" s="1117"/>
      <c r="HVG58" s="1117"/>
      <c r="HVH58" s="1117"/>
      <c r="HVI58" s="1117"/>
      <c r="HVJ58" s="1117"/>
      <c r="HVK58" s="1117"/>
      <c r="HVL58" s="1117"/>
      <c r="HVM58" s="1117"/>
      <c r="HVN58" s="1118"/>
      <c r="HVO58" s="1116"/>
      <c r="HVP58" s="1117"/>
      <c r="HVQ58" s="1117"/>
      <c r="HVR58" s="1117"/>
      <c r="HVS58" s="1117"/>
      <c r="HVT58" s="1117"/>
      <c r="HVU58" s="1117"/>
      <c r="HVV58" s="1117"/>
      <c r="HVW58" s="1117"/>
      <c r="HVX58" s="1117"/>
      <c r="HVY58" s="1117"/>
      <c r="HVZ58" s="1117"/>
      <c r="HWA58" s="1117"/>
      <c r="HWB58" s="1117"/>
      <c r="HWC58" s="1117"/>
      <c r="HWD58" s="1117"/>
      <c r="HWE58" s="1117"/>
      <c r="HWF58" s="1117"/>
      <c r="HWG58" s="1117"/>
      <c r="HWH58" s="1117"/>
      <c r="HWI58" s="1117"/>
      <c r="HWJ58" s="1117"/>
      <c r="HWK58" s="1117"/>
      <c r="HWL58" s="1117"/>
      <c r="HWM58" s="1117"/>
      <c r="HWN58" s="1117"/>
      <c r="HWO58" s="1117"/>
      <c r="HWP58" s="1117"/>
      <c r="HWQ58" s="1117"/>
      <c r="HWR58" s="1117"/>
      <c r="HWS58" s="1117"/>
      <c r="HWT58" s="1117"/>
      <c r="HWU58" s="1117"/>
      <c r="HWV58" s="1117"/>
      <c r="HWW58" s="1117"/>
      <c r="HWX58" s="1117"/>
      <c r="HWY58" s="1117"/>
      <c r="HWZ58" s="1117"/>
      <c r="HXA58" s="1117"/>
      <c r="HXB58" s="1117"/>
      <c r="HXC58" s="1117"/>
      <c r="HXD58" s="1117"/>
      <c r="HXE58" s="1117"/>
      <c r="HXF58" s="1117"/>
      <c r="HXG58" s="1117"/>
      <c r="HXH58" s="1117"/>
      <c r="HXI58" s="1117"/>
      <c r="HXJ58" s="1117"/>
      <c r="HXK58" s="1117"/>
      <c r="HXL58" s="1117"/>
      <c r="HXM58" s="1117"/>
      <c r="HXN58" s="1117"/>
      <c r="HXO58" s="1117"/>
      <c r="HXP58" s="1118"/>
      <c r="HXQ58" s="1116"/>
      <c r="HXR58" s="1117"/>
      <c r="HXS58" s="1117"/>
      <c r="HXT58" s="1117"/>
      <c r="HXU58" s="1117"/>
      <c r="HXV58" s="1117"/>
      <c r="HXW58" s="1117"/>
      <c r="HXX58" s="1117"/>
      <c r="HXY58" s="1117"/>
      <c r="HXZ58" s="1117"/>
      <c r="HYA58" s="1117"/>
      <c r="HYB58" s="1117"/>
      <c r="HYC58" s="1117"/>
      <c r="HYD58" s="1117"/>
      <c r="HYE58" s="1117"/>
      <c r="HYF58" s="1117"/>
      <c r="HYG58" s="1117"/>
      <c r="HYH58" s="1117"/>
      <c r="HYI58" s="1117"/>
      <c r="HYJ58" s="1117"/>
      <c r="HYK58" s="1117"/>
      <c r="HYL58" s="1117"/>
      <c r="HYM58" s="1117"/>
      <c r="HYN58" s="1117"/>
      <c r="HYO58" s="1117"/>
      <c r="HYP58" s="1117"/>
      <c r="HYQ58" s="1117"/>
      <c r="HYR58" s="1117"/>
      <c r="HYS58" s="1117"/>
      <c r="HYT58" s="1117"/>
      <c r="HYU58" s="1117"/>
      <c r="HYV58" s="1117"/>
      <c r="HYW58" s="1117"/>
      <c r="HYX58" s="1117"/>
      <c r="HYY58" s="1117"/>
      <c r="HYZ58" s="1117"/>
      <c r="HZA58" s="1117"/>
      <c r="HZB58" s="1117"/>
      <c r="HZC58" s="1117"/>
      <c r="HZD58" s="1117"/>
      <c r="HZE58" s="1117"/>
      <c r="HZF58" s="1117"/>
      <c r="HZG58" s="1117"/>
      <c r="HZH58" s="1117"/>
      <c r="HZI58" s="1117"/>
      <c r="HZJ58" s="1117"/>
      <c r="HZK58" s="1117"/>
      <c r="HZL58" s="1117"/>
      <c r="HZM58" s="1117"/>
      <c r="HZN58" s="1117"/>
      <c r="HZO58" s="1117"/>
      <c r="HZP58" s="1117"/>
      <c r="HZQ58" s="1117"/>
      <c r="HZR58" s="1118"/>
      <c r="HZS58" s="1116"/>
      <c r="HZT58" s="1117"/>
      <c r="HZU58" s="1117"/>
      <c r="HZV58" s="1117"/>
      <c r="HZW58" s="1117"/>
      <c r="HZX58" s="1117"/>
      <c r="HZY58" s="1117"/>
      <c r="HZZ58" s="1117"/>
      <c r="IAA58" s="1117"/>
      <c r="IAB58" s="1117"/>
      <c r="IAC58" s="1117"/>
      <c r="IAD58" s="1117"/>
      <c r="IAE58" s="1117"/>
      <c r="IAF58" s="1117"/>
      <c r="IAG58" s="1117"/>
      <c r="IAH58" s="1117"/>
      <c r="IAI58" s="1117"/>
      <c r="IAJ58" s="1117"/>
      <c r="IAK58" s="1117"/>
      <c r="IAL58" s="1117"/>
      <c r="IAM58" s="1117"/>
      <c r="IAN58" s="1117"/>
      <c r="IAO58" s="1117"/>
      <c r="IAP58" s="1117"/>
      <c r="IAQ58" s="1117"/>
      <c r="IAR58" s="1117"/>
      <c r="IAS58" s="1117"/>
      <c r="IAT58" s="1117"/>
      <c r="IAU58" s="1117"/>
      <c r="IAV58" s="1117"/>
      <c r="IAW58" s="1117"/>
      <c r="IAX58" s="1117"/>
      <c r="IAY58" s="1117"/>
      <c r="IAZ58" s="1117"/>
      <c r="IBA58" s="1117"/>
      <c r="IBB58" s="1117"/>
      <c r="IBC58" s="1117"/>
      <c r="IBD58" s="1117"/>
      <c r="IBE58" s="1117"/>
      <c r="IBF58" s="1117"/>
      <c r="IBG58" s="1117"/>
      <c r="IBH58" s="1117"/>
      <c r="IBI58" s="1117"/>
      <c r="IBJ58" s="1117"/>
      <c r="IBK58" s="1117"/>
      <c r="IBL58" s="1117"/>
      <c r="IBM58" s="1117"/>
      <c r="IBN58" s="1117"/>
      <c r="IBO58" s="1117"/>
      <c r="IBP58" s="1117"/>
      <c r="IBQ58" s="1117"/>
      <c r="IBR58" s="1117"/>
      <c r="IBS58" s="1117"/>
      <c r="IBT58" s="1118"/>
      <c r="IBU58" s="1116"/>
      <c r="IBV58" s="1117"/>
      <c r="IBW58" s="1117"/>
      <c r="IBX58" s="1117"/>
      <c r="IBY58" s="1117"/>
      <c r="IBZ58" s="1117"/>
      <c r="ICA58" s="1117"/>
      <c r="ICB58" s="1117"/>
      <c r="ICC58" s="1117"/>
      <c r="ICD58" s="1117"/>
      <c r="ICE58" s="1117"/>
      <c r="ICF58" s="1117"/>
      <c r="ICG58" s="1117"/>
      <c r="ICH58" s="1117"/>
      <c r="ICI58" s="1117"/>
      <c r="ICJ58" s="1117"/>
      <c r="ICK58" s="1117"/>
      <c r="ICL58" s="1117"/>
      <c r="ICM58" s="1117"/>
      <c r="ICN58" s="1117"/>
      <c r="ICO58" s="1117"/>
      <c r="ICP58" s="1117"/>
      <c r="ICQ58" s="1117"/>
      <c r="ICR58" s="1117"/>
      <c r="ICS58" s="1117"/>
      <c r="ICT58" s="1117"/>
      <c r="ICU58" s="1117"/>
      <c r="ICV58" s="1117"/>
      <c r="ICW58" s="1117"/>
      <c r="ICX58" s="1117"/>
      <c r="ICY58" s="1117"/>
      <c r="ICZ58" s="1117"/>
      <c r="IDA58" s="1117"/>
      <c r="IDB58" s="1117"/>
      <c r="IDC58" s="1117"/>
      <c r="IDD58" s="1117"/>
      <c r="IDE58" s="1117"/>
      <c r="IDF58" s="1117"/>
      <c r="IDG58" s="1117"/>
      <c r="IDH58" s="1117"/>
      <c r="IDI58" s="1117"/>
      <c r="IDJ58" s="1117"/>
      <c r="IDK58" s="1117"/>
      <c r="IDL58" s="1117"/>
      <c r="IDM58" s="1117"/>
      <c r="IDN58" s="1117"/>
      <c r="IDO58" s="1117"/>
      <c r="IDP58" s="1117"/>
      <c r="IDQ58" s="1117"/>
      <c r="IDR58" s="1117"/>
      <c r="IDS58" s="1117"/>
      <c r="IDT58" s="1117"/>
      <c r="IDU58" s="1117"/>
      <c r="IDV58" s="1118"/>
      <c r="IDW58" s="1116"/>
      <c r="IDX58" s="1117"/>
      <c r="IDY58" s="1117"/>
      <c r="IDZ58" s="1117"/>
      <c r="IEA58" s="1117"/>
      <c r="IEB58" s="1117"/>
      <c r="IEC58" s="1117"/>
      <c r="IED58" s="1117"/>
      <c r="IEE58" s="1117"/>
      <c r="IEF58" s="1117"/>
      <c r="IEG58" s="1117"/>
      <c r="IEH58" s="1117"/>
      <c r="IEI58" s="1117"/>
      <c r="IEJ58" s="1117"/>
      <c r="IEK58" s="1117"/>
      <c r="IEL58" s="1117"/>
      <c r="IEM58" s="1117"/>
      <c r="IEN58" s="1117"/>
      <c r="IEO58" s="1117"/>
      <c r="IEP58" s="1117"/>
      <c r="IEQ58" s="1117"/>
      <c r="IER58" s="1117"/>
      <c r="IES58" s="1117"/>
      <c r="IET58" s="1117"/>
      <c r="IEU58" s="1117"/>
      <c r="IEV58" s="1117"/>
      <c r="IEW58" s="1117"/>
      <c r="IEX58" s="1117"/>
      <c r="IEY58" s="1117"/>
      <c r="IEZ58" s="1117"/>
      <c r="IFA58" s="1117"/>
      <c r="IFB58" s="1117"/>
      <c r="IFC58" s="1117"/>
      <c r="IFD58" s="1117"/>
      <c r="IFE58" s="1117"/>
      <c r="IFF58" s="1117"/>
      <c r="IFG58" s="1117"/>
      <c r="IFH58" s="1117"/>
      <c r="IFI58" s="1117"/>
      <c r="IFJ58" s="1117"/>
      <c r="IFK58" s="1117"/>
      <c r="IFL58" s="1117"/>
      <c r="IFM58" s="1117"/>
      <c r="IFN58" s="1117"/>
      <c r="IFO58" s="1117"/>
      <c r="IFP58" s="1117"/>
      <c r="IFQ58" s="1117"/>
      <c r="IFR58" s="1117"/>
      <c r="IFS58" s="1117"/>
      <c r="IFT58" s="1117"/>
      <c r="IFU58" s="1117"/>
      <c r="IFV58" s="1117"/>
      <c r="IFW58" s="1117"/>
      <c r="IFX58" s="1118"/>
      <c r="IFY58" s="1116"/>
      <c r="IFZ58" s="1117"/>
      <c r="IGA58" s="1117"/>
      <c r="IGB58" s="1117"/>
      <c r="IGC58" s="1117"/>
      <c r="IGD58" s="1117"/>
      <c r="IGE58" s="1117"/>
      <c r="IGF58" s="1117"/>
      <c r="IGG58" s="1117"/>
      <c r="IGH58" s="1117"/>
      <c r="IGI58" s="1117"/>
      <c r="IGJ58" s="1117"/>
      <c r="IGK58" s="1117"/>
      <c r="IGL58" s="1117"/>
      <c r="IGM58" s="1117"/>
      <c r="IGN58" s="1117"/>
      <c r="IGO58" s="1117"/>
      <c r="IGP58" s="1117"/>
      <c r="IGQ58" s="1117"/>
      <c r="IGR58" s="1117"/>
      <c r="IGS58" s="1117"/>
      <c r="IGT58" s="1117"/>
      <c r="IGU58" s="1117"/>
      <c r="IGV58" s="1117"/>
      <c r="IGW58" s="1117"/>
      <c r="IGX58" s="1117"/>
      <c r="IGY58" s="1117"/>
      <c r="IGZ58" s="1117"/>
      <c r="IHA58" s="1117"/>
      <c r="IHB58" s="1117"/>
      <c r="IHC58" s="1117"/>
      <c r="IHD58" s="1117"/>
      <c r="IHE58" s="1117"/>
      <c r="IHF58" s="1117"/>
      <c r="IHG58" s="1117"/>
      <c r="IHH58" s="1117"/>
      <c r="IHI58" s="1117"/>
      <c r="IHJ58" s="1117"/>
      <c r="IHK58" s="1117"/>
      <c r="IHL58" s="1117"/>
      <c r="IHM58" s="1117"/>
      <c r="IHN58" s="1117"/>
      <c r="IHO58" s="1117"/>
      <c r="IHP58" s="1117"/>
      <c r="IHQ58" s="1117"/>
      <c r="IHR58" s="1117"/>
      <c r="IHS58" s="1117"/>
      <c r="IHT58" s="1117"/>
      <c r="IHU58" s="1117"/>
      <c r="IHV58" s="1117"/>
      <c r="IHW58" s="1117"/>
      <c r="IHX58" s="1117"/>
      <c r="IHY58" s="1117"/>
      <c r="IHZ58" s="1118"/>
      <c r="IIA58" s="1116"/>
      <c r="IIB58" s="1117"/>
      <c r="IIC58" s="1117"/>
      <c r="IID58" s="1117"/>
      <c r="IIE58" s="1117"/>
      <c r="IIF58" s="1117"/>
      <c r="IIG58" s="1117"/>
      <c r="IIH58" s="1117"/>
      <c r="III58" s="1117"/>
      <c r="IIJ58" s="1117"/>
      <c r="IIK58" s="1117"/>
      <c r="IIL58" s="1117"/>
      <c r="IIM58" s="1117"/>
      <c r="IIN58" s="1117"/>
      <c r="IIO58" s="1117"/>
      <c r="IIP58" s="1117"/>
      <c r="IIQ58" s="1117"/>
      <c r="IIR58" s="1117"/>
      <c r="IIS58" s="1117"/>
      <c r="IIT58" s="1117"/>
      <c r="IIU58" s="1117"/>
      <c r="IIV58" s="1117"/>
      <c r="IIW58" s="1117"/>
      <c r="IIX58" s="1117"/>
      <c r="IIY58" s="1117"/>
      <c r="IIZ58" s="1117"/>
      <c r="IJA58" s="1117"/>
      <c r="IJB58" s="1117"/>
      <c r="IJC58" s="1117"/>
      <c r="IJD58" s="1117"/>
      <c r="IJE58" s="1117"/>
      <c r="IJF58" s="1117"/>
      <c r="IJG58" s="1117"/>
      <c r="IJH58" s="1117"/>
      <c r="IJI58" s="1117"/>
      <c r="IJJ58" s="1117"/>
      <c r="IJK58" s="1117"/>
      <c r="IJL58" s="1117"/>
      <c r="IJM58" s="1117"/>
      <c r="IJN58" s="1117"/>
      <c r="IJO58" s="1117"/>
      <c r="IJP58" s="1117"/>
      <c r="IJQ58" s="1117"/>
      <c r="IJR58" s="1117"/>
      <c r="IJS58" s="1117"/>
      <c r="IJT58" s="1117"/>
      <c r="IJU58" s="1117"/>
      <c r="IJV58" s="1117"/>
      <c r="IJW58" s="1117"/>
      <c r="IJX58" s="1117"/>
      <c r="IJY58" s="1117"/>
      <c r="IJZ58" s="1117"/>
      <c r="IKA58" s="1117"/>
      <c r="IKB58" s="1118"/>
      <c r="IKC58" s="1116"/>
      <c r="IKD58" s="1117"/>
      <c r="IKE58" s="1117"/>
      <c r="IKF58" s="1117"/>
      <c r="IKG58" s="1117"/>
      <c r="IKH58" s="1117"/>
      <c r="IKI58" s="1117"/>
      <c r="IKJ58" s="1117"/>
      <c r="IKK58" s="1117"/>
      <c r="IKL58" s="1117"/>
      <c r="IKM58" s="1117"/>
      <c r="IKN58" s="1117"/>
      <c r="IKO58" s="1117"/>
      <c r="IKP58" s="1117"/>
      <c r="IKQ58" s="1117"/>
      <c r="IKR58" s="1117"/>
      <c r="IKS58" s="1117"/>
      <c r="IKT58" s="1117"/>
      <c r="IKU58" s="1117"/>
      <c r="IKV58" s="1117"/>
      <c r="IKW58" s="1117"/>
      <c r="IKX58" s="1117"/>
      <c r="IKY58" s="1117"/>
      <c r="IKZ58" s="1117"/>
      <c r="ILA58" s="1117"/>
      <c r="ILB58" s="1117"/>
      <c r="ILC58" s="1117"/>
      <c r="ILD58" s="1117"/>
      <c r="ILE58" s="1117"/>
      <c r="ILF58" s="1117"/>
      <c r="ILG58" s="1117"/>
      <c r="ILH58" s="1117"/>
      <c r="ILI58" s="1117"/>
      <c r="ILJ58" s="1117"/>
      <c r="ILK58" s="1117"/>
      <c r="ILL58" s="1117"/>
      <c r="ILM58" s="1117"/>
      <c r="ILN58" s="1117"/>
      <c r="ILO58" s="1117"/>
      <c r="ILP58" s="1117"/>
      <c r="ILQ58" s="1117"/>
      <c r="ILR58" s="1117"/>
      <c r="ILS58" s="1117"/>
      <c r="ILT58" s="1117"/>
      <c r="ILU58" s="1117"/>
      <c r="ILV58" s="1117"/>
      <c r="ILW58" s="1117"/>
      <c r="ILX58" s="1117"/>
      <c r="ILY58" s="1117"/>
      <c r="ILZ58" s="1117"/>
      <c r="IMA58" s="1117"/>
      <c r="IMB58" s="1117"/>
      <c r="IMC58" s="1117"/>
      <c r="IMD58" s="1118"/>
      <c r="IME58" s="1116"/>
      <c r="IMF58" s="1117"/>
      <c r="IMG58" s="1117"/>
      <c r="IMH58" s="1117"/>
      <c r="IMI58" s="1117"/>
      <c r="IMJ58" s="1117"/>
      <c r="IMK58" s="1117"/>
      <c r="IML58" s="1117"/>
      <c r="IMM58" s="1117"/>
      <c r="IMN58" s="1117"/>
      <c r="IMO58" s="1117"/>
      <c r="IMP58" s="1117"/>
      <c r="IMQ58" s="1117"/>
      <c r="IMR58" s="1117"/>
      <c r="IMS58" s="1117"/>
      <c r="IMT58" s="1117"/>
      <c r="IMU58" s="1117"/>
      <c r="IMV58" s="1117"/>
      <c r="IMW58" s="1117"/>
      <c r="IMX58" s="1117"/>
      <c r="IMY58" s="1117"/>
      <c r="IMZ58" s="1117"/>
      <c r="INA58" s="1117"/>
      <c r="INB58" s="1117"/>
      <c r="INC58" s="1117"/>
      <c r="IND58" s="1117"/>
      <c r="INE58" s="1117"/>
      <c r="INF58" s="1117"/>
      <c r="ING58" s="1117"/>
      <c r="INH58" s="1117"/>
      <c r="INI58" s="1117"/>
      <c r="INJ58" s="1117"/>
      <c r="INK58" s="1117"/>
      <c r="INL58" s="1117"/>
      <c r="INM58" s="1117"/>
      <c r="INN58" s="1117"/>
      <c r="INO58" s="1117"/>
      <c r="INP58" s="1117"/>
      <c r="INQ58" s="1117"/>
      <c r="INR58" s="1117"/>
      <c r="INS58" s="1117"/>
      <c r="INT58" s="1117"/>
      <c r="INU58" s="1117"/>
      <c r="INV58" s="1117"/>
      <c r="INW58" s="1117"/>
      <c r="INX58" s="1117"/>
      <c r="INY58" s="1117"/>
      <c r="INZ58" s="1117"/>
      <c r="IOA58" s="1117"/>
      <c r="IOB58" s="1117"/>
      <c r="IOC58" s="1117"/>
      <c r="IOD58" s="1117"/>
      <c r="IOE58" s="1117"/>
      <c r="IOF58" s="1118"/>
      <c r="IOG58" s="1116"/>
      <c r="IOH58" s="1117"/>
      <c r="IOI58" s="1117"/>
      <c r="IOJ58" s="1117"/>
      <c r="IOK58" s="1117"/>
      <c r="IOL58" s="1117"/>
      <c r="IOM58" s="1117"/>
      <c r="ION58" s="1117"/>
      <c r="IOO58" s="1117"/>
      <c r="IOP58" s="1117"/>
      <c r="IOQ58" s="1117"/>
      <c r="IOR58" s="1117"/>
      <c r="IOS58" s="1117"/>
      <c r="IOT58" s="1117"/>
      <c r="IOU58" s="1117"/>
      <c r="IOV58" s="1117"/>
      <c r="IOW58" s="1117"/>
      <c r="IOX58" s="1117"/>
      <c r="IOY58" s="1117"/>
      <c r="IOZ58" s="1117"/>
      <c r="IPA58" s="1117"/>
      <c r="IPB58" s="1117"/>
      <c r="IPC58" s="1117"/>
      <c r="IPD58" s="1117"/>
      <c r="IPE58" s="1117"/>
      <c r="IPF58" s="1117"/>
      <c r="IPG58" s="1117"/>
      <c r="IPH58" s="1117"/>
      <c r="IPI58" s="1117"/>
      <c r="IPJ58" s="1117"/>
      <c r="IPK58" s="1117"/>
      <c r="IPL58" s="1117"/>
      <c r="IPM58" s="1117"/>
      <c r="IPN58" s="1117"/>
      <c r="IPO58" s="1117"/>
      <c r="IPP58" s="1117"/>
      <c r="IPQ58" s="1117"/>
      <c r="IPR58" s="1117"/>
      <c r="IPS58" s="1117"/>
      <c r="IPT58" s="1117"/>
      <c r="IPU58" s="1117"/>
      <c r="IPV58" s="1117"/>
      <c r="IPW58" s="1117"/>
      <c r="IPX58" s="1117"/>
      <c r="IPY58" s="1117"/>
      <c r="IPZ58" s="1117"/>
      <c r="IQA58" s="1117"/>
      <c r="IQB58" s="1117"/>
      <c r="IQC58" s="1117"/>
      <c r="IQD58" s="1117"/>
      <c r="IQE58" s="1117"/>
      <c r="IQF58" s="1117"/>
      <c r="IQG58" s="1117"/>
      <c r="IQH58" s="1118"/>
      <c r="IQI58" s="1116"/>
      <c r="IQJ58" s="1117"/>
      <c r="IQK58" s="1117"/>
      <c r="IQL58" s="1117"/>
      <c r="IQM58" s="1117"/>
      <c r="IQN58" s="1117"/>
      <c r="IQO58" s="1117"/>
      <c r="IQP58" s="1117"/>
      <c r="IQQ58" s="1117"/>
      <c r="IQR58" s="1117"/>
      <c r="IQS58" s="1117"/>
      <c r="IQT58" s="1117"/>
      <c r="IQU58" s="1117"/>
      <c r="IQV58" s="1117"/>
      <c r="IQW58" s="1117"/>
      <c r="IQX58" s="1117"/>
      <c r="IQY58" s="1117"/>
      <c r="IQZ58" s="1117"/>
      <c r="IRA58" s="1117"/>
      <c r="IRB58" s="1117"/>
      <c r="IRC58" s="1117"/>
      <c r="IRD58" s="1117"/>
      <c r="IRE58" s="1117"/>
      <c r="IRF58" s="1117"/>
      <c r="IRG58" s="1117"/>
      <c r="IRH58" s="1117"/>
      <c r="IRI58" s="1117"/>
      <c r="IRJ58" s="1117"/>
      <c r="IRK58" s="1117"/>
      <c r="IRL58" s="1117"/>
      <c r="IRM58" s="1117"/>
      <c r="IRN58" s="1117"/>
      <c r="IRO58" s="1117"/>
      <c r="IRP58" s="1117"/>
      <c r="IRQ58" s="1117"/>
      <c r="IRR58" s="1117"/>
      <c r="IRS58" s="1117"/>
      <c r="IRT58" s="1117"/>
      <c r="IRU58" s="1117"/>
      <c r="IRV58" s="1117"/>
      <c r="IRW58" s="1117"/>
      <c r="IRX58" s="1117"/>
      <c r="IRY58" s="1117"/>
      <c r="IRZ58" s="1117"/>
      <c r="ISA58" s="1117"/>
      <c r="ISB58" s="1117"/>
      <c r="ISC58" s="1117"/>
      <c r="ISD58" s="1117"/>
      <c r="ISE58" s="1117"/>
      <c r="ISF58" s="1117"/>
      <c r="ISG58" s="1117"/>
      <c r="ISH58" s="1117"/>
      <c r="ISI58" s="1117"/>
      <c r="ISJ58" s="1118"/>
      <c r="ISK58" s="1116"/>
      <c r="ISL58" s="1117"/>
      <c r="ISM58" s="1117"/>
      <c r="ISN58" s="1117"/>
      <c r="ISO58" s="1117"/>
      <c r="ISP58" s="1117"/>
      <c r="ISQ58" s="1117"/>
      <c r="ISR58" s="1117"/>
      <c r="ISS58" s="1117"/>
      <c r="IST58" s="1117"/>
      <c r="ISU58" s="1117"/>
      <c r="ISV58" s="1117"/>
      <c r="ISW58" s="1117"/>
      <c r="ISX58" s="1117"/>
      <c r="ISY58" s="1117"/>
      <c r="ISZ58" s="1117"/>
      <c r="ITA58" s="1117"/>
      <c r="ITB58" s="1117"/>
      <c r="ITC58" s="1117"/>
      <c r="ITD58" s="1117"/>
      <c r="ITE58" s="1117"/>
      <c r="ITF58" s="1117"/>
      <c r="ITG58" s="1117"/>
      <c r="ITH58" s="1117"/>
      <c r="ITI58" s="1117"/>
      <c r="ITJ58" s="1117"/>
      <c r="ITK58" s="1117"/>
      <c r="ITL58" s="1117"/>
      <c r="ITM58" s="1117"/>
      <c r="ITN58" s="1117"/>
      <c r="ITO58" s="1117"/>
      <c r="ITP58" s="1117"/>
      <c r="ITQ58" s="1117"/>
      <c r="ITR58" s="1117"/>
      <c r="ITS58" s="1117"/>
      <c r="ITT58" s="1117"/>
      <c r="ITU58" s="1117"/>
      <c r="ITV58" s="1117"/>
      <c r="ITW58" s="1117"/>
      <c r="ITX58" s="1117"/>
      <c r="ITY58" s="1117"/>
      <c r="ITZ58" s="1117"/>
      <c r="IUA58" s="1117"/>
      <c r="IUB58" s="1117"/>
      <c r="IUC58" s="1117"/>
      <c r="IUD58" s="1117"/>
      <c r="IUE58" s="1117"/>
      <c r="IUF58" s="1117"/>
      <c r="IUG58" s="1117"/>
      <c r="IUH58" s="1117"/>
      <c r="IUI58" s="1117"/>
      <c r="IUJ58" s="1117"/>
      <c r="IUK58" s="1117"/>
      <c r="IUL58" s="1118"/>
      <c r="IUM58" s="1116"/>
      <c r="IUN58" s="1117"/>
      <c r="IUO58" s="1117"/>
      <c r="IUP58" s="1117"/>
      <c r="IUQ58" s="1117"/>
      <c r="IUR58" s="1117"/>
      <c r="IUS58" s="1117"/>
      <c r="IUT58" s="1117"/>
      <c r="IUU58" s="1117"/>
      <c r="IUV58" s="1117"/>
      <c r="IUW58" s="1117"/>
      <c r="IUX58" s="1117"/>
      <c r="IUY58" s="1117"/>
      <c r="IUZ58" s="1117"/>
      <c r="IVA58" s="1117"/>
      <c r="IVB58" s="1117"/>
      <c r="IVC58" s="1117"/>
      <c r="IVD58" s="1117"/>
      <c r="IVE58" s="1117"/>
      <c r="IVF58" s="1117"/>
      <c r="IVG58" s="1117"/>
      <c r="IVH58" s="1117"/>
      <c r="IVI58" s="1117"/>
      <c r="IVJ58" s="1117"/>
      <c r="IVK58" s="1117"/>
      <c r="IVL58" s="1117"/>
      <c r="IVM58" s="1117"/>
      <c r="IVN58" s="1117"/>
      <c r="IVO58" s="1117"/>
      <c r="IVP58" s="1117"/>
      <c r="IVQ58" s="1117"/>
      <c r="IVR58" s="1117"/>
      <c r="IVS58" s="1117"/>
      <c r="IVT58" s="1117"/>
      <c r="IVU58" s="1117"/>
      <c r="IVV58" s="1117"/>
      <c r="IVW58" s="1117"/>
      <c r="IVX58" s="1117"/>
      <c r="IVY58" s="1117"/>
      <c r="IVZ58" s="1117"/>
      <c r="IWA58" s="1117"/>
      <c r="IWB58" s="1117"/>
      <c r="IWC58" s="1117"/>
      <c r="IWD58" s="1117"/>
      <c r="IWE58" s="1117"/>
      <c r="IWF58" s="1117"/>
      <c r="IWG58" s="1117"/>
      <c r="IWH58" s="1117"/>
      <c r="IWI58" s="1117"/>
      <c r="IWJ58" s="1117"/>
      <c r="IWK58" s="1117"/>
      <c r="IWL58" s="1117"/>
      <c r="IWM58" s="1117"/>
      <c r="IWN58" s="1118"/>
      <c r="IWO58" s="1116"/>
      <c r="IWP58" s="1117"/>
      <c r="IWQ58" s="1117"/>
      <c r="IWR58" s="1117"/>
      <c r="IWS58" s="1117"/>
      <c r="IWT58" s="1117"/>
      <c r="IWU58" s="1117"/>
      <c r="IWV58" s="1117"/>
      <c r="IWW58" s="1117"/>
      <c r="IWX58" s="1117"/>
      <c r="IWY58" s="1117"/>
      <c r="IWZ58" s="1117"/>
      <c r="IXA58" s="1117"/>
      <c r="IXB58" s="1117"/>
      <c r="IXC58" s="1117"/>
      <c r="IXD58" s="1117"/>
      <c r="IXE58" s="1117"/>
      <c r="IXF58" s="1117"/>
      <c r="IXG58" s="1117"/>
      <c r="IXH58" s="1117"/>
      <c r="IXI58" s="1117"/>
      <c r="IXJ58" s="1117"/>
      <c r="IXK58" s="1117"/>
      <c r="IXL58" s="1117"/>
      <c r="IXM58" s="1117"/>
      <c r="IXN58" s="1117"/>
      <c r="IXO58" s="1117"/>
      <c r="IXP58" s="1117"/>
      <c r="IXQ58" s="1117"/>
      <c r="IXR58" s="1117"/>
      <c r="IXS58" s="1117"/>
      <c r="IXT58" s="1117"/>
      <c r="IXU58" s="1117"/>
      <c r="IXV58" s="1117"/>
      <c r="IXW58" s="1117"/>
      <c r="IXX58" s="1117"/>
      <c r="IXY58" s="1117"/>
      <c r="IXZ58" s="1117"/>
      <c r="IYA58" s="1117"/>
      <c r="IYB58" s="1117"/>
      <c r="IYC58" s="1117"/>
      <c r="IYD58" s="1117"/>
      <c r="IYE58" s="1117"/>
      <c r="IYF58" s="1117"/>
      <c r="IYG58" s="1117"/>
      <c r="IYH58" s="1117"/>
      <c r="IYI58" s="1117"/>
      <c r="IYJ58" s="1117"/>
      <c r="IYK58" s="1117"/>
      <c r="IYL58" s="1117"/>
      <c r="IYM58" s="1117"/>
      <c r="IYN58" s="1117"/>
      <c r="IYO58" s="1117"/>
      <c r="IYP58" s="1118"/>
      <c r="IYQ58" s="1116"/>
      <c r="IYR58" s="1117"/>
      <c r="IYS58" s="1117"/>
      <c r="IYT58" s="1117"/>
      <c r="IYU58" s="1117"/>
      <c r="IYV58" s="1117"/>
      <c r="IYW58" s="1117"/>
      <c r="IYX58" s="1117"/>
      <c r="IYY58" s="1117"/>
      <c r="IYZ58" s="1117"/>
      <c r="IZA58" s="1117"/>
      <c r="IZB58" s="1117"/>
      <c r="IZC58" s="1117"/>
      <c r="IZD58" s="1117"/>
      <c r="IZE58" s="1117"/>
      <c r="IZF58" s="1117"/>
      <c r="IZG58" s="1117"/>
      <c r="IZH58" s="1117"/>
      <c r="IZI58" s="1117"/>
      <c r="IZJ58" s="1117"/>
      <c r="IZK58" s="1117"/>
      <c r="IZL58" s="1117"/>
      <c r="IZM58" s="1117"/>
      <c r="IZN58" s="1117"/>
      <c r="IZO58" s="1117"/>
      <c r="IZP58" s="1117"/>
      <c r="IZQ58" s="1117"/>
      <c r="IZR58" s="1117"/>
      <c r="IZS58" s="1117"/>
      <c r="IZT58" s="1117"/>
      <c r="IZU58" s="1117"/>
      <c r="IZV58" s="1117"/>
      <c r="IZW58" s="1117"/>
      <c r="IZX58" s="1117"/>
      <c r="IZY58" s="1117"/>
      <c r="IZZ58" s="1117"/>
      <c r="JAA58" s="1117"/>
      <c r="JAB58" s="1117"/>
      <c r="JAC58" s="1117"/>
      <c r="JAD58" s="1117"/>
      <c r="JAE58" s="1117"/>
      <c r="JAF58" s="1117"/>
      <c r="JAG58" s="1117"/>
      <c r="JAH58" s="1117"/>
      <c r="JAI58" s="1117"/>
      <c r="JAJ58" s="1117"/>
      <c r="JAK58" s="1117"/>
      <c r="JAL58" s="1117"/>
      <c r="JAM58" s="1117"/>
      <c r="JAN58" s="1117"/>
      <c r="JAO58" s="1117"/>
      <c r="JAP58" s="1117"/>
      <c r="JAQ58" s="1117"/>
      <c r="JAR58" s="1118"/>
      <c r="JAS58" s="1116"/>
      <c r="JAT58" s="1117"/>
      <c r="JAU58" s="1117"/>
      <c r="JAV58" s="1117"/>
      <c r="JAW58" s="1117"/>
      <c r="JAX58" s="1117"/>
      <c r="JAY58" s="1117"/>
      <c r="JAZ58" s="1117"/>
      <c r="JBA58" s="1117"/>
      <c r="JBB58" s="1117"/>
      <c r="JBC58" s="1117"/>
      <c r="JBD58" s="1117"/>
      <c r="JBE58" s="1117"/>
      <c r="JBF58" s="1117"/>
      <c r="JBG58" s="1117"/>
      <c r="JBH58" s="1117"/>
      <c r="JBI58" s="1117"/>
      <c r="JBJ58" s="1117"/>
      <c r="JBK58" s="1117"/>
      <c r="JBL58" s="1117"/>
      <c r="JBM58" s="1117"/>
      <c r="JBN58" s="1117"/>
      <c r="JBO58" s="1117"/>
      <c r="JBP58" s="1117"/>
      <c r="JBQ58" s="1117"/>
      <c r="JBR58" s="1117"/>
      <c r="JBS58" s="1117"/>
      <c r="JBT58" s="1117"/>
      <c r="JBU58" s="1117"/>
      <c r="JBV58" s="1117"/>
      <c r="JBW58" s="1117"/>
      <c r="JBX58" s="1117"/>
      <c r="JBY58" s="1117"/>
      <c r="JBZ58" s="1117"/>
      <c r="JCA58" s="1117"/>
      <c r="JCB58" s="1117"/>
      <c r="JCC58" s="1117"/>
      <c r="JCD58" s="1117"/>
      <c r="JCE58" s="1117"/>
      <c r="JCF58" s="1117"/>
      <c r="JCG58" s="1117"/>
      <c r="JCH58" s="1117"/>
      <c r="JCI58" s="1117"/>
      <c r="JCJ58" s="1117"/>
      <c r="JCK58" s="1117"/>
      <c r="JCL58" s="1117"/>
      <c r="JCM58" s="1117"/>
      <c r="JCN58" s="1117"/>
      <c r="JCO58" s="1117"/>
      <c r="JCP58" s="1117"/>
      <c r="JCQ58" s="1117"/>
      <c r="JCR58" s="1117"/>
      <c r="JCS58" s="1117"/>
      <c r="JCT58" s="1118"/>
      <c r="JCU58" s="1116"/>
      <c r="JCV58" s="1117"/>
      <c r="JCW58" s="1117"/>
      <c r="JCX58" s="1117"/>
      <c r="JCY58" s="1117"/>
      <c r="JCZ58" s="1117"/>
      <c r="JDA58" s="1117"/>
      <c r="JDB58" s="1117"/>
      <c r="JDC58" s="1117"/>
      <c r="JDD58" s="1117"/>
      <c r="JDE58" s="1117"/>
      <c r="JDF58" s="1117"/>
      <c r="JDG58" s="1117"/>
      <c r="JDH58" s="1117"/>
      <c r="JDI58" s="1117"/>
      <c r="JDJ58" s="1117"/>
      <c r="JDK58" s="1117"/>
      <c r="JDL58" s="1117"/>
      <c r="JDM58" s="1117"/>
      <c r="JDN58" s="1117"/>
      <c r="JDO58" s="1117"/>
      <c r="JDP58" s="1117"/>
      <c r="JDQ58" s="1117"/>
      <c r="JDR58" s="1117"/>
      <c r="JDS58" s="1117"/>
      <c r="JDT58" s="1117"/>
      <c r="JDU58" s="1117"/>
      <c r="JDV58" s="1117"/>
      <c r="JDW58" s="1117"/>
      <c r="JDX58" s="1117"/>
      <c r="JDY58" s="1117"/>
      <c r="JDZ58" s="1117"/>
      <c r="JEA58" s="1117"/>
      <c r="JEB58" s="1117"/>
      <c r="JEC58" s="1117"/>
      <c r="JED58" s="1117"/>
      <c r="JEE58" s="1117"/>
      <c r="JEF58" s="1117"/>
      <c r="JEG58" s="1117"/>
      <c r="JEH58" s="1117"/>
      <c r="JEI58" s="1117"/>
      <c r="JEJ58" s="1117"/>
      <c r="JEK58" s="1117"/>
      <c r="JEL58" s="1117"/>
      <c r="JEM58" s="1117"/>
      <c r="JEN58" s="1117"/>
      <c r="JEO58" s="1117"/>
      <c r="JEP58" s="1117"/>
      <c r="JEQ58" s="1117"/>
      <c r="JER58" s="1117"/>
      <c r="JES58" s="1117"/>
      <c r="JET58" s="1117"/>
      <c r="JEU58" s="1117"/>
      <c r="JEV58" s="1118"/>
      <c r="JEW58" s="1116"/>
      <c r="JEX58" s="1117"/>
      <c r="JEY58" s="1117"/>
      <c r="JEZ58" s="1117"/>
      <c r="JFA58" s="1117"/>
      <c r="JFB58" s="1117"/>
      <c r="JFC58" s="1117"/>
      <c r="JFD58" s="1117"/>
      <c r="JFE58" s="1117"/>
      <c r="JFF58" s="1117"/>
      <c r="JFG58" s="1117"/>
      <c r="JFH58" s="1117"/>
      <c r="JFI58" s="1117"/>
      <c r="JFJ58" s="1117"/>
      <c r="JFK58" s="1117"/>
      <c r="JFL58" s="1117"/>
      <c r="JFM58" s="1117"/>
      <c r="JFN58" s="1117"/>
      <c r="JFO58" s="1117"/>
      <c r="JFP58" s="1117"/>
      <c r="JFQ58" s="1117"/>
      <c r="JFR58" s="1117"/>
      <c r="JFS58" s="1117"/>
      <c r="JFT58" s="1117"/>
      <c r="JFU58" s="1117"/>
      <c r="JFV58" s="1117"/>
      <c r="JFW58" s="1117"/>
      <c r="JFX58" s="1117"/>
      <c r="JFY58" s="1117"/>
      <c r="JFZ58" s="1117"/>
      <c r="JGA58" s="1117"/>
      <c r="JGB58" s="1117"/>
      <c r="JGC58" s="1117"/>
      <c r="JGD58" s="1117"/>
      <c r="JGE58" s="1117"/>
      <c r="JGF58" s="1117"/>
      <c r="JGG58" s="1117"/>
      <c r="JGH58" s="1117"/>
      <c r="JGI58" s="1117"/>
      <c r="JGJ58" s="1117"/>
      <c r="JGK58" s="1117"/>
      <c r="JGL58" s="1117"/>
      <c r="JGM58" s="1117"/>
      <c r="JGN58" s="1117"/>
      <c r="JGO58" s="1117"/>
      <c r="JGP58" s="1117"/>
      <c r="JGQ58" s="1117"/>
      <c r="JGR58" s="1117"/>
      <c r="JGS58" s="1117"/>
      <c r="JGT58" s="1117"/>
      <c r="JGU58" s="1117"/>
      <c r="JGV58" s="1117"/>
      <c r="JGW58" s="1117"/>
      <c r="JGX58" s="1118"/>
      <c r="JGY58" s="1116"/>
      <c r="JGZ58" s="1117"/>
      <c r="JHA58" s="1117"/>
      <c r="JHB58" s="1117"/>
      <c r="JHC58" s="1117"/>
      <c r="JHD58" s="1117"/>
      <c r="JHE58" s="1117"/>
      <c r="JHF58" s="1117"/>
      <c r="JHG58" s="1117"/>
      <c r="JHH58" s="1117"/>
      <c r="JHI58" s="1117"/>
      <c r="JHJ58" s="1117"/>
      <c r="JHK58" s="1117"/>
      <c r="JHL58" s="1117"/>
      <c r="JHM58" s="1117"/>
      <c r="JHN58" s="1117"/>
      <c r="JHO58" s="1117"/>
      <c r="JHP58" s="1117"/>
      <c r="JHQ58" s="1117"/>
      <c r="JHR58" s="1117"/>
      <c r="JHS58" s="1117"/>
      <c r="JHT58" s="1117"/>
      <c r="JHU58" s="1117"/>
      <c r="JHV58" s="1117"/>
      <c r="JHW58" s="1117"/>
      <c r="JHX58" s="1117"/>
      <c r="JHY58" s="1117"/>
      <c r="JHZ58" s="1117"/>
      <c r="JIA58" s="1117"/>
      <c r="JIB58" s="1117"/>
      <c r="JIC58" s="1117"/>
      <c r="JID58" s="1117"/>
      <c r="JIE58" s="1117"/>
      <c r="JIF58" s="1117"/>
      <c r="JIG58" s="1117"/>
      <c r="JIH58" s="1117"/>
      <c r="JII58" s="1117"/>
      <c r="JIJ58" s="1117"/>
      <c r="JIK58" s="1117"/>
      <c r="JIL58" s="1117"/>
      <c r="JIM58" s="1117"/>
      <c r="JIN58" s="1117"/>
      <c r="JIO58" s="1117"/>
      <c r="JIP58" s="1117"/>
      <c r="JIQ58" s="1117"/>
      <c r="JIR58" s="1117"/>
      <c r="JIS58" s="1117"/>
      <c r="JIT58" s="1117"/>
      <c r="JIU58" s="1117"/>
      <c r="JIV58" s="1117"/>
      <c r="JIW58" s="1117"/>
      <c r="JIX58" s="1117"/>
      <c r="JIY58" s="1117"/>
      <c r="JIZ58" s="1118"/>
      <c r="JJA58" s="1116"/>
      <c r="JJB58" s="1117"/>
      <c r="JJC58" s="1117"/>
      <c r="JJD58" s="1117"/>
      <c r="JJE58" s="1117"/>
      <c r="JJF58" s="1117"/>
      <c r="JJG58" s="1117"/>
      <c r="JJH58" s="1117"/>
      <c r="JJI58" s="1117"/>
      <c r="JJJ58" s="1117"/>
      <c r="JJK58" s="1117"/>
      <c r="JJL58" s="1117"/>
      <c r="JJM58" s="1117"/>
      <c r="JJN58" s="1117"/>
      <c r="JJO58" s="1117"/>
      <c r="JJP58" s="1117"/>
      <c r="JJQ58" s="1117"/>
      <c r="JJR58" s="1117"/>
      <c r="JJS58" s="1117"/>
      <c r="JJT58" s="1117"/>
      <c r="JJU58" s="1117"/>
      <c r="JJV58" s="1117"/>
      <c r="JJW58" s="1117"/>
      <c r="JJX58" s="1117"/>
      <c r="JJY58" s="1117"/>
      <c r="JJZ58" s="1117"/>
      <c r="JKA58" s="1117"/>
      <c r="JKB58" s="1117"/>
      <c r="JKC58" s="1117"/>
      <c r="JKD58" s="1117"/>
      <c r="JKE58" s="1117"/>
      <c r="JKF58" s="1117"/>
      <c r="JKG58" s="1117"/>
      <c r="JKH58" s="1117"/>
      <c r="JKI58" s="1117"/>
      <c r="JKJ58" s="1117"/>
      <c r="JKK58" s="1117"/>
      <c r="JKL58" s="1117"/>
      <c r="JKM58" s="1117"/>
      <c r="JKN58" s="1117"/>
      <c r="JKO58" s="1117"/>
      <c r="JKP58" s="1117"/>
      <c r="JKQ58" s="1117"/>
      <c r="JKR58" s="1117"/>
      <c r="JKS58" s="1117"/>
      <c r="JKT58" s="1117"/>
      <c r="JKU58" s="1117"/>
      <c r="JKV58" s="1117"/>
      <c r="JKW58" s="1117"/>
      <c r="JKX58" s="1117"/>
      <c r="JKY58" s="1117"/>
      <c r="JKZ58" s="1117"/>
      <c r="JLA58" s="1117"/>
      <c r="JLB58" s="1118"/>
      <c r="JLC58" s="1116"/>
      <c r="JLD58" s="1117"/>
      <c r="JLE58" s="1117"/>
      <c r="JLF58" s="1117"/>
      <c r="JLG58" s="1117"/>
      <c r="JLH58" s="1117"/>
      <c r="JLI58" s="1117"/>
      <c r="JLJ58" s="1117"/>
      <c r="JLK58" s="1117"/>
      <c r="JLL58" s="1117"/>
      <c r="JLM58" s="1117"/>
      <c r="JLN58" s="1117"/>
      <c r="JLO58" s="1117"/>
      <c r="JLP58" s="1117"/>
      <c r="JLQ58" s="1117"/>
      <c r="JLR58" s="1117"/>
      <c r="JLS58" s="1117"/>
      <c r="JLT58" s="1117"/>
      <c r="JLU58" s="1117"/>
      <c r="JLV58" s="1117"/>
      <c r="JLW58" s="1117"/>
      <c r="JLX58" s="1117"/>
      <c r="JLY58" s="1117"/>
      <c r="JLZ58" s="1117"/>
      <c r="JMA58" s="1117"/>
      <c r="JMB58" s="1117"/>
      <c r="JMC58" s="1117"/>
      <c r="JMD58" s="1117"/>
      <c r="JME58" s="1117"/>
      <c r="JMF58" s="1117"/>
      <c r="JMG58" s="1117"/>
      <c r="JMH58" s="1117"/>
      <c r="JMI58" s="1117"/>
      <c r="JMJ58" s="1117"/>
      <c r="JMK58" s="1117"/>
      <c r="JML58" s="1117"/>
      <c r="JMM58" s="1117"/>
      <c r="JMN58" s="1117"/>
      <c r="JMO58" s="1117"/>
      <c r="JMP58" s="1117"/>
      <c r="JMQ58" s="1117"/>
      <c r="JMR58" s="1117"/>
      <c r="JMS58" s="1117"/>
      <c r="JMT58" s="1117"/>
      <c r="JMU58" s="1117"/>
      <c r="JMV58" s="1117"/>
      <c r="JMW58" s="1117"/>
      <c r="JMX58" s="1117"/>
      <c r="JMY58" s="1117"/>
      <c r="JMZ58" s="1117"/>
      <c r="JNA58" s="1117"/>
      <c r="JNB58" s="1117"/>
      <c r="JNC58" s="1117"/>
      <c r="JND58" s="1118"/>
      <c r="JNE58" s="1116"/>
      <c r="JNF58" s="1117"/>
      <c r="JNG58" s="1117"/>
      <c r="JNH58" s="1117"/>
      <c r="JNI58" s="1117"/>
      <c r="JNJ58" s="1117"/>
      <c r="JNK58" s="1117"/>
      <c r="JNL58" s="1117"/>
      <c r="JNM58" s="1117"/>
      <c r="JNN58" s="1117"/>
      <c r="JNO58" s="1117"/>
      <c r="JNP58" s="1117"/>
      <c r="JNQ58" s="1117"/>
      <c r="JNR58" s="1117"/>
      <c r="JNS58" s="1117"/>
      <c r="JNT58" s="1117"/>
      <c r="JNU58" s="1117"/>
      <c r="JNV58" s="1117"/>
      <c r="JNW58" s="1117"/>
      <c r="JNX58" s="1117"/>
      <c r="JNY58" s="1117"/>
      <c r="JNZ58" s="1117"/>
      <c r="JOA58" s="1117"/>
      <c r="JOB58" s="1117"/>
      <c r="JOC58" s="1117"/>
      <c r="JOD58" s="1117"/>
      <c r="JOE58" s="1117"/>
      <c r="JOF58" s="1117"/>
      <c r="JOG58" s="1117"/>
      <c r="JOH58" s="1117"/>
      <c r="JOI58" s="1117"/>
      <c r="JOJ58" s="1117"/>
      <c r="JOK58" s="1117"/>
      <c r="JOL58" s="1117"/>
      <c r="JOM58" s="1117"/>
      <c r="JON58" s="1117"/>
      <c r="JOO58" s="1117"/>
      <c r="JOP58" s="1117"/>
      <c r="JOQ58" s="1117"/>
      <c r="JOR58" s="1117"/>
      <c r="JOS58" s="1117"/>
      <c r="JOT58" s="1117"/>
      <c r="JOU58" s="1117"/>
      <c r="JOV58" s="1117"/>
      <c r="JOW58" s="1117"/>
      <c r="JOX58" s="1117"/>
      <c r="JOY58" s="1117"/>
      <c r="JOZ58" s="1117"/>
      <c r="JPA58" s="1117"/>
      <c r="JPB58" s="1117"/>
      <c r="JPC58" s="1117"/>
      <c r="JPD58" s="1117"/>
      <c r="JPE58" s="1117"/>
      <c r="JPF58" s="1118"/>
      <c r="JPG58" s="1116"/>
      <c r="JPH58" s="1117"/>
      <c r="JPI58" s="1117"/>
      <c r="JPJ58" s="1117"/>
      <c r="JPK58" s="1117"/>
      <c r="JPL58" s="1117"/>
      <c r="JPM58" s="1117"/>
      <c r="JPN58" s="1117"/>
      <c r="JPO58" s="1117"/>
      <c r="JPP58" s="1117"/>
      <c r="JPQ58" s="1117"/>
      <c r="JPR58" s="1117"/>
      <c r="JPS58" s="1117"/>
      <c r="JPT58" s="1117"/>
      <c r="JPU58" s="1117"/>
      <c r="JPV58" s="1117"/>
      <c r="JPW58" s="1117"/>
      <c r="JPX58" s="1117"/>
      <c r="JPY58" s="1117"/>
      <c r="JPZ58" s="1117"/>
      <c r="JQA58" s="1117"/>
      <c r="JQB58" s="1117"/>
      <c r="JQC58" s="1117"/>
      <c r="JQD58" s="1117"/>
      <c r="JQE58" s="1117"/>
      <c r="JQF58" s="1117"/>
      <c r="JQG58" s="1117"/>
      <c r="JQH58" s="1117"/>
      <c r="JQI58" s="1117"/>
      <c r="JQJ58" s="1117"/>
      <c r="JQK58" s="1117"/>
      <c r="JQL58" s="1117"/>
      <c r="JQM58" s="1117"/>
      <c r="JQN58" s="1117"/>
      <c r="JQO58" s="1117"/>
      <c r="JQP58" s="1117"/>
      <c r="JQQ58" s="1117"/>
      <c r="JQR58" s="1117"/>
      <c r="JQS58" s="1117"/>
      <c r="JQT58" s="1117"/>
      <c r="JQU58" s="1117"/>
      <c r="JQV58" s="1117"/>
      <c r="JQW58" s="1117"/>
      <c r="JQX58" s="1117"/>
      <c r="JQY58" s="1117"/>
      <c r="JQZ58" s="1117"/>
      <c r="JRA58" s="1117"/>
      <c r="JRB58" s="1117"/>
      <c r="JRC58" s="1117"/>
      <c r="JRD58" s="1117"/>
      <c r="JRE58" s="1117"/>
      <c r="JRF58" s="1117"/>
      <c r="JRG58" s="1117"/>
      <c r="JRH58" s="1118"/>
      <c r="JRI58" s="1116"/>
      <c r="JRJ58" s="1117"/>
      <c r="JRK58" s="1117"/>
      <c r="JRL58" s="1117"/>
      <c r="JRM58" s="1117"/>
      <c r="JRN58" s="1117"/>
      <c r="JRO58" s="1117"/>
      <c r="JRP58" s="1117"/>
      <c r="JRQ58" s="1117"/>
      <c r="JRR58" s="1117"/>
      <c r="JRS58" s="1117"/>
      <c r="JRT58" s="1117"/>
      <c r="JRU58" s="1117"/>
      <c r="JRV58" s="1117"/>
      <c r="JRW58" s="1117"/>
      <c r="JRX58" s="1117"/>
      <c r="JRY58" s="1117"/>
      <c r="JRZ58" s="1117"/>
      <c r="JSA58" s="1117"/>
      <c r="JSB58" s="1117"/>
      <c r="JSC58" s="1117"/>
      <c r="JSD58" s="1117"/>
      <c r="JSE58" s="1117"/>
      <c r="JSF58" s="1117"/>
      <c r="JSG58" s="1117"/>
      <c r="JSH58" s="1117"/>
      <c r="JSI58" s="1117"/>
      <c r="JSJ58" s="1117"/>
      <c r="JSK58" s="1117"/>
      <c r="JSL58" s="1117"/>
      <c r="JSM58" s="1117"/>
      <c r="JSN58" s="1117"/>
      <c r="JSO58" s="1117"/>
      <c r="JSP58" s="1117"/>
      <c r="JSQ58" s="1117"/>
      <c r="JSR58" s="1117"/>
      <c r="JSS58" s="1117"/>
      <c r="JST58" s="1117"/>
      <c r="JSU58" s="1117"/>
      <c r="JSV58" s="1117"/>
      <c r="JSW58" s="1117"/>
      <c r="JSX58" s="1117"/>
      <c r="JSY58" s="1117"/>
      <c r="JSZ58" s="1117"/>
      <c r="JTA58" s="1117"/>
      <c r="JTB58" s="1117"/>
      <c r="JTC58" s="1117"/>
      <c r="JTD58" s="1117"/>
      <c r="JTE58" s="1117"/>
      <c r="JTF58" s="1117"/>
      <c r="JTG58" s="1117"/>
      <c r="JTH58" s="1117"/>
      <c r="JTI58" s="1117"/>
      <c r="JTJ58" s="1118"/>
      <c r="JTK58" s="1116"/>
      <c r="JTL58" s="1117"/>
      <c r="JTM58" s="1117"/>
      <c r="JTN58" s="1117"/>
      <c r="JTO58" s="1117"/>
      <c r="JTP58" s="1117"/>
      <c r="JTQ58" s="1117"/>
      <c r="JTR58" s="1117"/>
      <c r="JTS58" s="1117"/>
      <c r="JTT58" s="1117"/>
      <c r="JTU58" s="1117"/>
      <c r="JTV58" s="1117"/>
      <c r="JTW58" s="1117"/>
      <c r="JTX58" s="1117"/>
      <c r="JTY58" s="1117"/>
      <c r="JTZ58" s="1117"/>
      <c r="JUA58" s="1117"/>
      <c r="JUB58" s="1117"/>
      <c r="JUC58" s="1117"/>
      <c r="JUD58" s="1117"/>
      <c r="JUE58" s="1117"/>
      <c r="JUF58" s="1117"/>
      <c r="JUG58" s="1117"/>
      <c r="JUH58" s="1117"/>
      <c r="JUI58" s="1117"/>
      <c r="JUJ58" s="1117"/>
      <c r="JUK58" s="1117"/>
      <c r="JUL58" s="1117"/>
      <c r="JUM58" s="1117"/>
      <c r="JUN58" s="1117"/>
      <c r="JUO58" s="1117"/>
      <c r="JUP58" s="1117"/>
      <c r="JUQ58" s="1117"/>
      <c r="JUR58" s="1117"/>
      <c r="JUS58" s="1117"/>
      <c r="JUT58" s="1117"/>
      <c r="JUU58" s="1117"/>
      <c r="JUV58" s="1117"/>
      <c r="JUW58" s="1117"/>
      <c r="JUX58" s="1117"/>
      <c r="JUY58" s="1117"/>
      <c r="JUZ58" s="1117"/>
      <c r="JVA58" s="1117"/>
      <c r="JVB58" s="1117"/>
      <c r="JVC58" s="1117"/>
      <c r="JVD58" s="1117"/>
      <c r="JVE58" s="1117"/>
      <c r="JVF58" s="1117"/>
      <c r="JVG58" s="1117"/>
      <c r="JVH58" s="1117"/>
      <c r="JVI58" s="1117"/>
      <c r="JVJ58" s="1117"/>
      <c r="JVK58" s="1117"/>
      <c r="JVL58" s="1118"/>
      <c r="JVM58" s="1116"/>
      <c r="JVN58" s="1117"/>
      <c r="JVO58" s="1117"/>
      <c r="JVP58" s="1117"/>
      <c r="JVQ58" s="1117"/>
      <c r="JVR58" s="1117"/>
      <c r="JVS58" s="1117"/>
      <c r="JVT58" s="1117"/>
      <c r="JVU58" s="1117"/>
      <c r="JVV58" s="1117"/>
      <c r="JVW58" s="1117"/>
      <c r="JVX58" s="1117"/>
      <c r="JVY58" s="1117"/>
      <c r="JVZ58" s="1117"/>
      <c r="JWA58" s="1117"/>
      <c r="JWB58" s="1117"/>
      <c r="JWC58" s="1117"/>
      <c r="JWD58" s="1117"/>
      <c r="JWE58" s="1117"/>
      <c r="JWF58" s="1117"/>
      <c r="JWG58" s="1117"/>
      <c r="JWH58" s="1117"/>
      <c r="JWI58" s="1117"/>
      <c r="JWJ58" s="1117"/>
      <c r="JWK58" s="1117"/>
      <c r="JWL58" s="1117"/>
      <c r="JWM58" s="1117"/>
      <c r="JWN58" s="1117"/>
      <c r="JWO58" s="1117"/>
      <c r="JWP58" s="1117"/>
      <c r="JWQ58" s="1117"/>
      <c r="JWR58" s="1117"/>
      <c r="JWS58" s="1117"/>
      <c r="JWT58" s="1117"/>
      <c r="JWU58" s="1117"/>
      <c r="JWV58" s="1117"/>
      <c r="JWW58" s="1117"/>
      <c r="JWX58" s="1117"/>
      <c r="JWY58" s="1117"/>
      <c r="JWZ58" s="1117"/>
      <c r="JXA58" s="1117"/>
      <c r="JXB58" s="1117"/>
      <c r="JXC58" s="1117"/>
      <c r="JXD58" s="1117"/>
      <c r="JXE58" s="1117"/>
      <c r="JXF58" s="1117"/>
      <c r="JXG58" s="1117"/>
      <c r="JXH58" s="1117"/>
      <c r="JXI58" s="1117"/>
      <c r="JXJ58" s="1117"/>
      <c r="JXK58" s="1117"/>
      <c r="JXL58" s="1117"/>
      <c r="JXM58" s="1117"/>
      <c r="JXN58" s="1118"/>
      <c r="JXO58" s="1116"/>
      <c r="JXP58" s="1117"/>
      <c r="JXQ58" s="1117"/>
      <c r="JXR58" s="1117"/>
      <c r="JXS58" s="1117"/>
      <c r="JXT58" s="1117"/>
      <c r="JXU58" s="1117"/>
      <c r="JXV58" s="1117"/>
      <c r="JXW58" s="1117"/>
      <c r="JXX58" s="1117"/>
      <c r="JXY58" s="1117"/>
      <c r="JXZ58" s="1117"/>
      <c r="JYA58" s="1117"/>
      <c r="JYB58" s="1117"/>
      <c r="JYC58" s="1117"/>
      <c r="JYD58" s="1117"/>
      <c r="JYE58" s="1117"/>
      <c r="JYF58" s="1117"/>
      <c r="JYG58" s="1117"/>
      <c r="JYH58" s="1117"/>
      <c r="JYI58" s="1117"/>
      <c r="JYJ58" s="1117"/>
      <c r="JYK58" s="1117"/>
      <c r="JYL58" s="1117"/>
      <c r="JYM58" s="1117"/>
      <c r="JYN58" s="1117"/>
      <c r="JYO58" s="1117"/>
      <c r="JYP58" s="1117"/>
      <c r="JYQ58" s="1117"/>
      <c r="JYR58" s="1117"/>
      <c r="JYS58" s="1117"/>
      <c r="JYT58" s="1117"/>
      <c r="JYU58" s="1117"/>
      <c r="JYV58" s="1117"/>
      <c r="JYW58" s="1117"/>
      <c r="JYX58" s="1117"/>
      <c r="JYY58" s="1117"/>
      <c r="JYZ58" s="1117"/>
      <c r="JZA58" s="1117"/>
      <c r="JZB58" s="1117"/>
      <c r="JZC58" s="1117"/>
      <c r="JZD58" s="1117"/>
      <c r="JZE58" s="1117"/>
      <c r="JZF58" s="1117"/>
      <c r="JZG58" s="1117"/>
      <c r="JZH58" s="1117"/>
      <c r="JZI58" s="1117"/>
      <c r="JZJ58" s="1117"/>
      <c r="JZK58" s="1117"/>
      <c r="JZL58" s="1117"/>
      <c r="JZM58" s="1117"/>
      <c r="JZN58" s="1117"/>
      <c r="JZO58" s="1117"/>
      <c r="JZP58" s="1118"/>
      <c r="JZQ58" s="1116"/>
      <c r="JZR58" s="1117"/>
      <c r="JZS58" s="1117"/>
      <c r="JZT58" s="1117"/>
      <c r="JZU58" s="1117"/>
      <c r="JZV58" s="1117"/>
      <c r="JZW58" s="1117"/>
      <c r="JZX58" s="1117"/>
      <c r="JZY58" s="1117"/>
      <c r="JZZ58" s="1117"/>
      <c r="KAA58" s="1117"/>
      <c r="KAB58" s="1117"/>
      <c r="KAC58" s="1117"/>
      <c r="KAD58" s="1117"/>
      <c r="KAE58" s="1117"/>
      <c r="KAF58" s="1117"/>
      <c r="KAG58" s="1117"/>
      <c r="KAH58" s="1117"/>
      <c r="KAI58" s="1117"/>
      <c r="KAJ58" s="1117"/>
      <c r="KAK58" s="1117"/>
      <c r="KAL58" s="1117"/>
      <c r="KAM58" s="1117"/>
      <c r="KAN58" s="1117"/>
      <c r="KAO58" s="1117"/>
      <c r="KAP58" s="1117"/>
      <c r="KAQ58" s="1117"/>
      <c r="KAR58" s="1117"/>
      <c r="KAS58" s="1117"/>
      <c r="KAT58" s="1117"/>
      <c r="KAU58" s="1117"/>
      <c r="KAV58" s="1117"/>
      <c r="KAW58" s="1117"/>
      <c r="KAX58" s="1117"/>
      <c r="KAY58" s="1117"/>
      <c r="KAZ58" s="1117"/>
      <c r="KBA58" s="1117"/>
      <c r="KBB58" s="1117"/>
      <c r="KBC58" s="1117"/>
      <c r="KBD58" s="1117"/>
      <c r="KBE58" s="1117"/>
      <c r="KBF58" s="1117"/>
      <c r="KBG58" s="1117"/>
      <c r="KBH58" s="1117"/>
      <c r="KBI58" s="1117"/>
      <c r="KBJ58" s="1117"/>
      <c r="KBK58" s="1117"/>
      <c r="KBL58" s="1117"/>
      <c r="KBM58" s="1117"/>
      <c r="KBN58" s="1117"/>
      <c r="KBO58" s="1117"/>
      <c r="KBP58" s="1117"/>
      <c r="KBQ58" s="1117"/>
      <c r="KBR58" s="1118"/>
      <c r="KBS58" s="1116"/>
      <c r="KBT58" s="1117"/>
      <c r="KBU58" s="1117"/>
      <c r="KBV58" s="1117"/>
      <c r="KBW58" s="1117"/>
      <c r="KBX58" s="1117"/>
      <c r="KBY58" s="1117"/>
      <c r="KBZ58" s="1117"/>
      <c r="KCA58" s="1117"/>
      <c r="KCB58" s="1117"/>
      <c r="KCC58" s="1117"/>
      <c r="KCD58" s="1117"/>
      <c r="KCE58" s="1117"/>
      <c r="KCF58" s="1117"/>
      <c r="KCG58" s="1117"/>
      <c r="KCH58" s="1117"/>
      <c r="KCI58" s="1117"/>
      <c r="KCJ58" s="1117"/>
      <c r="KCK58" s="1117"/>
      <c r="KCL58" s="1117"/>
      <c r="KCM58" s="1117"/>
      <c r="KCN58" s="1117"/>
      <c r="KCO58" s="1117"/>
      <c r="KCP58" s="1117"/>
      <c r="KCQ58" s="1117"/>
      <c r="KCR58" s="1117"/>
      <c r="KCS58" s="1117"/>
      <c r="KCT58" s="1117"/>
      <c r="KCU58" s="1117"/>
      <c r="KCV58" s="1117"/>
      <c r="KCW58" s="1117"/>
      <c r="KCX58" s="1117"/>
      <c r="KCY58" s="1117"/>
      <c r="KCZ58" s="1117"/>
      <c r="KDA58" s="1117"/>
      <c r="KDB58" s="1117"/>
      <c r="KDC58" s="1117"/>
      <c r="KDD58" s="1117"/>
      <c r="KDE58" s="1117"/>
      <c r="KDF58" s="1117"/>
      <c r="KDG58" s="1117"/>
      <c r="KDH58" s="1117"/>
      <c r="KDI58" s="1117"/>
      <c r="KDJ58" s="1117"/>
      <c r="KDK58" s="1117"/>
      <c r="KDL58" s="1117"/>
      <c r="KDM58" s="1117"/>
      <c r="KDN58" s="1117"/>
      <c r="KDO58" s="1117"/>
      <c r="KDP58" s="1117"/>
      <c r="KDQ58" s="1117"/>
      <c r="KDR58" s="1117"/>
      <c r="KDS58" s="1117"/>
      <c r="KDT58" s="1118"/>
      <c r="KDU58" s="1116"/>
      <c r="KDV58" s="1117"/>
      <c r="KDW58" s="1117"/>
      <c r="KDX58" s="1117"/>
      <c r="KDY58" s="1117"/>
      <c r="KDZ58" s="1117"/>
      <c r="KEA58" s="1117"/>
      <c r="KEB58" s="1117"/>
      <c r="KEC58" s="1117"/>
      <c r="KED58" s="1117"/>
      <c r="KEE58" s="1117"/>
      <c r="KEF58" s="1117"/>
      <c r="KEG58" s="1117"/>
      <c r="KEH58" s="1117"/>
      <c r="KEI58" s="1117"/>
      <c r="KEJ58" s="1117"/>
      <c r="KEK58" s="1117"/>
      <c r="KEL58" s="1117"/>
      <c r="KEM58" s="1117"/>
      <c r="KEN58" s="1117"/>
      <c r="KEO58" s="1117"/>
      <c r="KEP58" s="1117"/>
      <c r="KEQ58" s="1117"/>
      <c r="KER58" s="1117"/>
      <c r="KES58" s="1117"/>
      <c r="KET58" s="1117"/>
      <c r="KEU58" s="1117"/>
      <c r="KEV58" s="1117"/>
      <c r="KEW58" s="1117"/>
      <c r="KEX58" s="1117"/>
      <c r="KEY58" s="1117"/>
      <c r="KEZ58" s="1117"/>
      <c r="KFA58" s="1117"/>
      <c r="KFB58" s="1117"/>
      <c r="KFC58" s="1117"/>
      <c r="KFD58" s="1117"/>
      <c r="KFE58" s="1117"/>
      <c r="KFF58" s="1117"/>
      <c r="KFG58" s="1117"/>
      <c r="KFH58" s="1117"/>
      <c r="KFI58" s="1117"/>
      <c r="KFJ58" s="1117"/>
      <c r="KFK58" s="1117"/>
      <c r="KFL58" s="1117"/>
      <c r="KFM58" s="1117"/>
      <c r="KFN58" s="1117"/>
      <c r="KFO58" s="1117"/>
      <c r="KFP58" s="1117"/>
      <c r="KFQ58" s="1117"/>
      <c r="KFR58" s="1117"/>
      <c r="KFS58" s="1117"/>
      <c r="KFT58" s="1117"/>
      <c r="KFU58" s="1117"/>
      <c r="KFV58" s="1118"/>
      <c r="KFW58" s="1116"/>
      <c r="KFX58" s="1117"/>
      <c r="KFY58" s="1117"/>
      <c r="KFZ58" s="1117"/>
      <c r="KGA58" s="1117"/>
      <c r="KGB58" s="1117"/>
      <c r="KGC58" s="1117"/>
      <c r="KGD58" s="1117"/>
      <c r="KGE58" s="1117"/>
      <c r="KGF58" s="1117"/>
      <c r="KGG58" s="1117"/>
      <c r="KGH58" s="1117"/>
      <c r="KGI58" s="1117"/>
      <c r="KGJ58" s="1117"/>
      <c r="KGK58" s="1117"/>
      <c r="KGL58" s="1117"/>
      <c r="KGM58" s="1117"/>
      <c r="KGN58" s="1117"/>
      <c r="KGO58" s="1117"/>
      <c r="KGP58" s="1117"/>
      <c r="KGQ58" s="1117"/>
      <c r="KGR58" s="1117"/>
      <c r="KGS58" s="1117"/>
      <c r="KGT58" s="1117"/>
      <c r="KGU58" s="1117"/>
      <c r="KGV58" s="1117"/>
      <c r="KGW58" s="1117"/>
      <c r="KGX58" s="1117"/>
      <c r="KGY58" s="1117"/>
      <c r="KGZ58" s="1117"/>
      <c r="KHA58" s="1117"/>
      <c r="KHB58" s="1117"/>
      <c r="KHC58" s="1117"/>
      <c r="KHD58" s="1117"/>
      <c r="KHE58" s="1117"/>
      <c r="KHF58" s="1117"/>
      <c r="KHG58" s="1117"/>
      <c r="KHH58" s="1117"/>
      <c r="KHI58" s="1117"/>
      <c r="KHJ58" s="1117"/>
      <c r="KHK58" s="1117"/>
      <c r="KHL58" s="1117"/>
      <c r="KHM58" s="1117"/>
      <c r="KHN58" s="1117"/>
      <c r="KHO58" s="1117"/>
      <c r="KHP58" s="1117"/>
      <c r="KHQ58" s="1117"/>
      <c r="KHR58" s="1117"/>
      <c r="KHS58" s="1117"/>
      <c r="KHT58" s="1117"/>
      <c r="KHU58" s="1117"/>
      <c r="KHV58" s="1117"/>
      <c r="KHW58" s="1117"/>
      <c r="KHX58" s="1118"/>
      <c r="KHY58" s="1116"/>
      <c r="KHZ58" s="1117"/>
      <c r="KIA58" s="1117"/>
      <c r="KIB58" s="1117"/>
      <c r="KIC58" s="1117"/>
      <c r="KID58" s="1117"/>
      <c r="KIE58" s="1117"/>
      <c r="KIF58" s="1117"/>
      <c r="KIG58" s="1117"/>
      <c r="KIH58" s="1117"/>
      <c r="KII58" s="1117"/>
      <c r="KIJ58" s="1117"/>
      <c r="KIK58" s="1117"/>
      <c r="KIL58" s="1117"/>
      <c r="KIM58" s="1117"/>
      <c r="KIN58" s="1117"/>
      <c r="KIO58" s="1117"/>
      <c r="KIP58" s="1117"/>
      <c r="KIQ58" s="1117"/>
      <c r="KIR58" s="1117"/>
      <c r="KIS58" s="1117"/>
      <c r="KIT58" s="1117"/>
      <c r="KIU58" s="1117"/>
      <c r="KIV58" s="1117"/>
      <c r="KIW58" s="1117"/>
      <c r="KIX58" s="1117"/>
      <c r="KIY58" s="1117"/>
      <c r="KIZ58" s="1117"/>
      <c r="KJA58" s="1117"/>
      <c r="KJB58" s="1117"/>
      <c r="KJC58" s="1117"/>
      <c r="KJD58" s="1117"/>
      <c r="KJE58" s="1117"/>
      <c r="KJF58" s="1117"/>
      <c r="KJG58" s="1117"/>
      <c r="KJH58" s="1117"/>
      <c r="KJI58" s="1117"/>
      <c r="KJJ58" s="1117"/>
      <c r="KJK58" s="1117"/>
      <c r="KJL58" s="1117"/>
      <c r="KJM58" s="1117"/>
      <c r="KJN58" s="1117"/>
      <c r="KJO58" s="1117"/>
      <c r="KJP58" s="1117"/>
      <c r="KJQ58" s="1117"/>
      <c r="KJR58" s="1117"/>
      <c r="KJS58" s="1117"/>
      <c r="KJT58" s="1117"/>
      <c r="KJU58" s="1117"/>
      <c r="KJV58" s="1117"/>
      <c r="KJW58" s="1117"/>
      <c r="KJX58" s="1117"/>
      <c r="KJY58" s="1117"/>
      <c r="KJZ58" s="1118"/>
      <c r="KKA58" s="1116"/>
      <c r="KKB58" s="1117"/>
      <c r="KKC58" s="1117"/>
      <c r="KKD58" s="1117"/>
      <c r="KKE58" s="1117"/>
      <c r="KKF58" s="1117"/>
      <c r="KKG58" s="1117"/>
      <c r="KKH58" s="1117"/>
      <c r="KKI58" s="1117"/>
      <c r="KKJ58" s="1117"/>
      <c r="KKK58" s="1117"/>
      <c r="KKL58" s="1117"/>
      <c r="KKM58" s="1117"/>
      <c r="KKN58" s="1117"/>
      <c r="KKO58" s="1117"/>
      <c r="KKP58" s="1117"/>
      <c r="KKQ58" s="1117"/>
      <c r="KKR58" s="1117"/>
      <c r="KKS58" s="1117"/>
      <c r="KKT58" s="1117"/>
      <c r="KKU58" s="1117"/>
      <c r="KKV58" s="1117"/>
      <c r="KKW58" s="1117"/>
      <c r="KKX58" s="1117"/>
      <c r="KKY58" s="1117"/>
      <c r="KKZ58" s="1117"/>
      <c r="KLA58" s="1117"/>
      <c r="KLB58" s="1117"/>
      <c r="KLC58" s="1117"/>
      <c r="KLD58" s="1117"/>
      <c r="KLE58" s="1117"/>
      <c r="KLF58" s="1117"/>
      <c r="KLG58" s="1117"/>
      <c r="KLH58" s="1117"/>
      <c r="KLI58" s="1117"/>
      <c r="KLJ58" s="1117"/>
      <c r="KLK58" s="1117"/>
      <c r="KLL58" s="1117"/>
      <c r="KLM58" s="1117"/>
      <c r="KLN58" s="1117"/>
      <c r="KLO58" s="1117"/>
      <c r="KLP58" s="1117"/>
      <c r="KLQ58" s="1117"/>
      <c r="KLR58" s="1117"/>
      <c r="KLS58" s="1117"/>
      <c r="KLT58" s="1117"/>
      <c r="KLU58" s="1117"/>
      <c r="KLV58" s="1117"/>
      <c r="KLW58" s="1117"/>
      <c r="KLX58" s="1117"/>
      <c r="KLY58" s="1117"/>
      <c r="KLZ58" s="1117"/>
      <c r="KMA58" s="1117"/>
      <c r="KMB58" s="1118"/>
      <c r="KMC58" s="1116"/>
      <c r="KMD58" s="1117"/>
      <c r="KME58" s="1117"/>
      <c r="KMF58" s="1117"/>
      <c r="KMG58" s="1117"/>
      <c r="KMH58" s="1117"/>
      <c r="KMI58" s="1117"/>
      <c r="KMJ58" s="1117"/>
      <c r="KMK58" s="1117"/>
      <c r="KML58" s="1117"/>
      <c r="KMM58" s="1117"/>
      <c r="KMN58" s="1117"/>
      <c r="KMO58" s="1117"/>
      <c r="KMP58" s="1117"/>
      <c r="KMQ58" s="1117"/>
      <c r="KMR58" s="1117"/>
      <c r="KMS58" s="1117"/>
      <c r="KMT58" s="1117"/>
      <c r="KMU58" s="1117"/>
      <c r="KMV58" s="1117"/>
      <c r="KMW58" s="1117"/>
      <c r="KMX58" s="1117"/>
      <c r="KMY58" s="1117"/>
      <c r="KMZ58" s="1117"/>
      <c r="KNA58" s="1117"/>
      <c r="KNB58" s="1117"/>
      <c r="KNC58" s="1117"/>
      <c r="KND58" s="1117"/>
      <c r="KNE58" s="1117"/>
      <c r="KNF58" s="1117"/>
      <c r="KNG58" s="1117"/>
      <c r="KNH58" s="1117"/>
      <c r="KNI58" s="1117"/>
      <c r="KNJ58" s="1117"/>
      <c r="KNK58" s="1117"/>
      <c r="KNL58" s="1117"/>
      <c r="KNM58" s="1117"/>
      <c r="KNN58" s="1117"/>
      <c r="KNO58" s="1117"/>
      <c r="KNP58" s="1117"/>
      <c r="KNQ58" s="1117"/>
      <c r="KNR58" s="1117"/>
      <c r="KNS58" s="1117"/>
      <c r="KNT58" s="1117"/>
      <c r="KNU58" s="1117"/>
      <c r="KNV58" s="1117"/>
      <c r="KNW58" s="1117"/>
      <c r="KNX58" s="1117"/>
      <c r="KNY58" s="1117"/>
      <c r="KNZ58" s="1117"/>
      <c r="KOA58" s="1117"/>
      <c r="KOB58" s="1117"/>
      <c r="KOC58" s="1117"/>
      <c r="KOD58" s="1118"/>
      <c r="KOE58" s="1116"/>
      <c r="KOF58" s="1117"/>
      <c r="KOG58" s="1117"/>
      <c r="KOH58" s="1117"/>
      <c r="KOI58" s="1117"/>
      <c r="KOJ58" s="1117"/>
      <c r="KOK58" s="1117"/>
      <c r="KOL58" s="1117"/>
      <c r="KOM58" s="1117"/>
      <c r="KON58" s="1117"/>
      <c r="KOO58" s="1117"/>
      <c r="KOP58" s="1117"/>
      <c r="KOQ58" s="1117"/>
      <c r="KOR58" s="1117"/>
      <c r="KOS58" s="1117"/>
      <c r="KOT58" s="1117"/>
      <c r="KOU58" s="1117"/>
      <c r="KOV58" s="1117"/>
      <c r="KOW58" s="1117"/>
      <c r="KOX58" s="1117"/>
      <c r="KOY58" s="1117"/>
      <c r="KOZ58" s="1117"/>
      <c r="KPA58" s="1117"/>
      <c r="KPB58" s="1117"/>
      <c r="KPC58" s="1117"/>
      <c r="KPD58" s="1117"/>
      <c r="KPE58" s="1117"/>
      <c r="KPF58" s="1117"/>
      <c r="KPG58" s="1117"/>
      <c r="KPH58" s="1117"/>
      <c r="KPI58" s="1117"/>
      <c r="KPJ58" s="1117"/>
      <c r="KPK58" s="1117"/>
      <c r="KPL58" s="1117"/>
      <c r="KPM58" s="1117"/>
      <c r="KPN58" s="1117"/>
      <c r="KPO58" s="1117"/>
      <c r="KPP58" s="1117"/>
      <c r="KPQ58" s="1117"/>
      <c r="KPR58" s="1117"/>
      <c r="KPS58" s="1117"/>
      <c r="KPT58" s="1117"/>
      <c r="KPU58" s="1117"/>
      <c r="KPV58" s="1117"/>
      <c r="KPW58" s="1117"/>
      <c r="KPX58" s="1117"/>
      <c r="KPY58" s="1117"/>
      <c r="KPZ58" s="1117"/>
      <c r="KQA58" s="1117"/>
      <c r="KQB58" s="1117"/>
      <c r="KQC58" s="1117"/>
      <c r="KQD58" s="1117"/>
      <c r="KQE58" s="1117"/>
      <c r="KQF58" s="1118"/>
      <c r="KQG58" s="1116"/>
      <c r="KQH58" s="1117"/>
      <c r="KQI58" s="1117"/>
      <c r="KQJ58" s="1117"/>
      <c r="KQK58" s="1117"/>
      <c r="KQL58" s="1117"/>
      <c r="KQM58" s="1117"/>
      <c r="KQN58" s="1117"/>
      <c r="KQO58" s="1117"/>
      <c r="KQP58" s="1117"/>
      <c r="KQQ58" s="1117"/>
      <c r="KQR58" s="1117"/>
      <c r="KQS58" s="1117"/>
      <c r="KQT58" s="1117"/>
      <c r="KQU58" s="1117"/>
      <c r="KQV58" s="1117"/>
      <c r="KQW58" s="1117"/>
      <c r="KQX58" s="1117"/>
      <c r="KQY58" s="1117"/>
      <c r="KQZ58" s="1117"/>
      <c r="KRA58" s="1117"/>
      <c r="KRB58" s="1117"/>
      <c r="KRC58" s="1117"/>
      <c r="KRD58" s="1117"/>
      <c r="KRE58" s="1117"/>
      <c r="KRF58" s="1117"/>
      <c r="KRG58" s="1117"/>
      <c r="KRH58" s="1117"/>
      <c r="KRI58" s="1117"/>
      <c r="KRJ58" s="1117"/>
      <c r="KRK58" s="1117"/>
      <c r="KRL58" s="1117"/>
      <c r="KRM58" s="1117"/>
      <c r="KRN58" s="1117"/>
      <c r="KRO58" s="1117"/>
      <c r="KRP58" s="1117"/>
      <c r="KRQ58" s="1117"/>
      <c r="KRR58" s="1117"/>
      <c r="KRS58" s="1117"/>
      <c r="KRT58" s="1117"/>
      <c r="KRU58" s="1117"/>
      <c r="KRV58" s="1117"/>
      <c r="KRW58" s="1117"/>
      <c r="KRX58" s="1117"/>
      <c r="KRY58" s="1117"/>
      <c r="KRZ58" s="1117"/>
      <c r="KSA58" s="1117"/>
      <c r="KSB58" s="1117"/>
      <c r="KSC58" s="1117"/>
      <c r="KSD58" s="1117"/>
      <c r="KSE58" s="1117"/>
      <c r="KSF58" s="1117"/>
      <c r="KSG58" s="1117"/>
      <c r="KSH58" s="1118"/>
      <c r="KSI58" s="1116"/>
      <c r="KSJ58" s="1117"/>
      <c r="KSK58" s="1117"/>
      <c r="KSL58" s="1117"/>
      <c r="KSM58" s="1117"/>
      <c r="KSN58" s="1117"/>
      <c r="KSO58" s="1117"/>
      <c r="KSP58" s="1117"/>
      <c r="KSQ58" s="1117"/>
      <c r="KSR58" s="1117"/>
      <c r="KSS58" s="1117"/>
      <c r="KST58" s="1117"/>
      <c r="KSU58" s="1117"/>
      <c r="KSV58" s="1117"/>
      <c r="KSW58" s="1117"/>
      <c r="KSX58" s="1117"/>
      <c r="KSY58" s="1117"/>
      <c r="KSZ58" s="1117"/>
      <c r="KTA58" s="1117"/>
      <c r="KTB58" s="1117"/>
      <c r="KTC58" s="1117"/>
      <c r="KTD58" s="1117"/>
      <c r="KTE58" s="1117"/>
      <c r="KTF58" s="1117"/>
      <c r="KTG58" s="1117"/>
      <c r="KTH58" s="1117"/>
      <c r="KTI58" s="1117"/>
      <c r="KTJ58" s="1117"/>
      <c r="KTK58" s="1117"/>
      <c r="KTL58" s="1117"/>
      <c r="KTM58" s="1117"/>
      <c r="KTN58" s="1117"/>
      <c r="KTO58" s="1117"/>
      <c r="KTP58" s="1117"/>
      <c r="KTQ58" s="1117"/>
      <c r="KTR58" s="1117"/>
      <c r="KTS58" s="1117"/>
      <c r="KTT58" s="1117"/>
      <c r="KTU58" s="1117"/>
      <c r="KTV58" s="1117"/>
      <c r="KTW58" s="1117"/>
      <c r="KTX58" s="1117"/>
      <c r="KTY58" s="1117"/>
      <c r="KTZ58" s="1117"/>
      <c r="KUA58" s="1117"/>
      <c r="KUB58" s="1117"/>
      <c r="KUC58" s="1117"/>
      <c r="KUD58" s="1117"/>
      <c r="KUE58" s="1117"/>
      <c r="KUF58" s="1117"/>
      <c r="KUG58" s="1117"/>
      <c r="KUH58" s="1117"/>
      <c r="KUI58" s="1117"/>
      <c r="KUJ58" s="1118"/>
      <c r="KUK58" s="1116"/>
      <c r="KUL58" s="1117"/>
      <c r="KUM58" s="1117"/>
      <c r="KUN58" s="1117"/>
      <c r="KUO58" s="1117"/>
      <c r="KUP58" s="1117"/>
      <c r="KUQ58" s="1117"/>
      <c r="KUR58" s="1117"/>
      <c r="KUS58" s="1117"/>
      <c r="KUT58" s="1117"/>
      <c r="KUU58" s="1117"/>
      <c r="KUV58" s="1117"/>
      <c r="KUW58" s="1117"/>
      <c r="KUX58" s="1117"/>
      <c r="KUY58" s="1117"/>
      <c r="KUZ58" s="1117"/>
      <c r="KVA58" s="1117"/>
      <c r="KVB58" s="1117"/>
      <c r="KVC58" s="1117"/>
      <c r="KVD58" s="1117"/>
      <c r="KVE58" s="1117"/>
      <c r="KVF58" s="1117"/>
      <c r="KVG58" s="1117"/>
      <c r="KVH58" s="1117"/>
      <c r="KVI58" s="1117"/>
      <c r="KVJ58" s="1117"/>
      <c r="KVK58" s="1117"/>
      <c r="KVL58" s="1117"/>
      <c r="KVM58" s="1117"/>
      <c r="KVN58" s="1117"/>
      <c r="KVO58" s="1117"/>
      <c r="KVP58" s="1117"/>
      <c r="KVQ58" s="1117"/>
      <c r="KVR58" s="1117"/>
      <c r="KVS58" s="1117"/>
      <c r="KVT58" s="1117"/>
      <c r="KVU58" s="1117"/>
      <c r="KVV58" s="1117"/>
      <c r="KVW58" s="1117"/>
      <c r="KVX58" s="1117"/>
      <c r="KVY58" s="1117"/>
      <c r="KVZ58" s="1117"/>
      <c r="KWA58" s="1117"/>
      <c r="KWB58" s="1117"/>
      <c r="KWC58" s="1117"/>
      <c r="KWD58" s="1117"/>
      <c r="KWE58" s="1117"/>
      <c r="KWF58" s="1117"/>
      <c r="KWG58" s="1117"/>
      <c r="KWH58" s="1117"/>
      <c r="KWI58" s="1117"/>
      <c r="KWJ58" s="1117"/>
      <c r="KWK58" s="1117"/>
      <c r="KWL58" s="1118"/>
      <c r="KWM58" s="1116"/>
      <c r="KWN58" s="1117"/>
      <c r="KWO58" s="1117"/>
      <c r="KWP58" s="1117"/>
      <c r="KWQ58" s="1117"/>
      <c r="KWR58" s="1117"/>
      <c r="KWS58" s="1117"/>
      <c r="KWT58" s="1117"/>
      <c r="KWU58" s="1117"/>
      <c r="KWV58" s="1117"/>
      <c r="KWW58" s="1117"/>
      <c r="KWX58" s="1117"/>
      <c r="KWY58" s="1117"/>
      <c r="KWZ58" s="1117"/>
      <c r="KXA58" s="1117"/>
      <c r="KXB58" s="1117"/>
      <c r="KXC58" s="1117"/>
      <c r="KXD58" s="1117"/>
      <c r="KXE58" s="1117"/>
      <c r="KXF58" s="1117"/>
      <c r="KXG58" s="1117"/>
      <c r="KXH58" s="1117"/>
      <c r="KXI58" s="1117"/>
      <c r="KXJ58" s="1117"/>
      <c r="KXK58" s="1117"/>
      <c r="KXL58" s="1117"/>
      <c r="KXM58" s="1117"/>
      <c r="KXN58" s="1117"/>
      <c r="KXO58" s="1117"/>
      <c r="KXP58" s="1117"/>
      <c r="KXQ58" s="1117"/>
      <c r="KXR58" s="1117"/>
      <c r="KXS58" s="1117"/>
      <c r="KXT58" s="1117"/>
      <c r="KXU58" s="1117"/>
      <c r="KXV58" s="1117"/>
      <c r="KXW58" s="1117"/>
      <c r="KXX58" s="1117"/>
      <c r="KXY58" s="1117"/>
      <c r="KXZ58" s="1117"/>
      <c r="KYA58" s="1117"/>
      <c r="KYB58" s="1117"/>
      <c r="KYC58" s="1117"/>
      <c r="KYD58" s="1117"/>
      <c r="KYE58" s="1117"/>
      <c r="KYF58" s="1117"/>
      <c r="KYG58" s="1117"/>
      <c r="KYH58" s="1117"/>
      <c r="KYI58" s="1117"/>
      <c r="KYJ58" s="1117"/>
      <c r="KYK58" s="1117"/>
      <c r="KYL58" s="1117"/>
      <c r="KYM58" s="1117"/>
      <c r="KYN58" s="1118"/>
      <c r="KYO58" s="1116"/>
      <c r="KYP58" s="1117"/>
      <c r="KYQ58" s="1117"/>
      <c r="KYR58" s="1117"/>
      <c r="KYS58" s="1117"/>
      <c r="KYT58" s="1117"/>
      <c r="KYU58" s="1117"/>
      <c r="KYV58" s="1117"/>
      <c r="KYW58" s="1117"/>
      <c r="KYX58" s="1117"/>
      <c r="KYY58" s="1117"/>
      <c r="KYZ58" s="1117"/>
      <c r="KZA58" s="1117"/>
      <c r="KZB58" s="1117"/>
      <c r="KZC58" s="1117"/>
      <c r="KZD58" s="1117"/>
      <c r="KZE58" s="1117"/>
      <c r="KZF58" s="1117"/>
      <c r="KZG58" s="1117"/>
      <c r="KZH58" s="1117"/>
      <c r="KZI58" s="1117"/>
      <c r="KZJ58" s="1117"/>
      <c r="KZK58" s="1117"/>
      <c r="KZL58" s="1117"/>
      <c r="KZM58" s="1117"/>
      <c r="KZN58" s="1117"/>
      <c r="KZO58" s="1117"/>
      <c r="KZP58" s="1117"/>
      <c r="KZQ58" s="1117"/>
      <c r="KZR58" s="1117"/>
      <c r="KZS58" s="1117"/>
      <c r="KZT58" s="1117"/>
      <c r="KZU58" s="1117"/>
      <c r="KZV58" s="1117"/>
      <c r="KZW58" s="1117"/>
      <c r="KZX58" s="1117"/>
      <c r="KZY58" s="1117"/>
      <c r="KZZ58" s="1117"/>
      <c r="LAA58" s="1117"/>
      <c r="LAB58" s="1117"/>
      <c r="LAC58" s="1117"/>
      <c r="LAD58" s="1117"/>
      <c r="LAE58" s="1117"/>
      <c r="LAF58" s="1117"/>
      <c r="LAG58" s="1117"/>
      <c r="LAH58" s="1117"/>
      <c r="LAI58" s="1117"/>
      <c r="LAJ58" s="1117"/>
      <c r="LAK58" s="1117"/>
      <c r="LAL58" s="1117"/>
      <c r="LAM58" s="1117"/>
      <c r="LAN58" s="1117"/>
      <c r="LAO58" s="1117"/>
      <c r="LAP58" s="1118"/>
      <c r="LAQ58" s="1116"/>
      <c r="LAR58" s="1117"/>
      <c r="LAS58" s="1117"/>
      <c r="LAT58" s="1117"/>
      <c r="LAU58" s="1117"/>
      <c r="LAV58" s="1117"/>
      <c r="LAW58" s="1117"/>
      <c r="LAX58" s="1117"/>
      <c r="LAY58" s="1117"/>
      <c r="LAZ58" s="1117"/>
      <c r="LBA58" s="1117"/>
      <c r="LBB58" s="1117"/>
      <c r="LBC58" s="1117"/>
      <c r="LBD58" s="1117"/>
      <c r="LBE58" s="1117"/>
      <c r="LBF58" s="1117"/>
      <c r="LBG58" s="1117"/>
      <c r="LBH58" s="1117"/>
      <c r="LBI58" s="1117"/>
      <c r="LBJ58" s="1117"/>
      <c r="LBK58" s="1117"/>
      <c r="LBL58" s="1117"/>
      <c r="LBM58" s="1117"/>
      <c r="LBN58" s="1117"/>
      <c r="LBO58" s="1117"/>
      <c r="LBP58" s="1117"/>
      <c r="LBQ58" s="1117"/>
      <c r="LBR58" s="1117"/>
      <c r="LBS58" s="1117"/>
      <c r="LBT58" s="1117"/>
      <c r="LBU58" s="1117"/>
      <c r="LBV58" s="1117"/>
      <c r="LBW58" s="1117"/>
      <c r="LBX58" s="1117"/>
      <c r="LBY58" s="1117"/>
      <c r="LBZ58" s="1117"/>
      <c r="LCA58" s="1117"/>
      <c r="LCB58" s="1117"/>
      <c r="LCC58" s="1117"/>
      <c r="LCD58" s="1117"/>
      <c r="LCE58" s="1117"/>
      <c r="LCF58" s="1117"/>
      <c r="LCG58" s="1117"/>
      <c r="LCH58" s="1117"/>
      <c r="LCI58" s="1117"/>
      <c r="LCJ58" s="1117"/>
      <c r="LCK58" s="1117"/>
      <c r="LCL58" s="1117"/>
      <c r="LCM58" s="1117"/>
      <c r="LCN58" s="1117"/>
      <c r="LCO58" s="1117"/>
      <c r="LCP58" s="1117"/>
      <c r="LCQ58" s="1117"/>
      <c r="LCR58" s="1118"/>
      <c r="LCS58" s="1116"/>
      <c r="LCT58" s="1117"/>
      <c r="LCU58" s="1117"/>
      <c r="LCV58" s="1117"/>
      <c r="LCW58" s="1117"/>
      <c r="LCX58" s="1117"/>
      <c r="LCY58" s="1117"/>
      <c r="LCZ58" s="1117"/>
      <c r="LDA58" s="1117"/>
      <c r="LDB58" s="1117"/>
      <c r="LDC58" s="1117"/>
      <c r="LDD58" s="1117"/>
      <c r="LDE58" s="1117"/>
      <c r="LDF58" s="1117"/>
      <c r="LDG58" s="1117"/>
      <c r="LDH58" s="1117"/>
      <c r="LDI58" s="1117"/>
      <c r="LDJ58" s="1117"/>
      <c r="LDK58" s="1117"/>
      <c r="LDL58" s="1117"/>
      <c r="LDM58" s="1117"/>
      <c r="LDN58" s="1117"/>
      <c r="LDO58" s="1117"/>
      <c r="LDP58" s="1117"/>
      <c r="LDQ58" s="1117"/>
      <c r="LDR58" s="1117"/>
      <c r="LDS58" s="1117"/>
      <c r="LDT58" s="1117"/>
      <c r="LDU58" s="1117"/>
      <c r="LDV58" s="1117"/>
      <c r="LDW58" s="1117"/>
      <c r="LDX58" s="1117"/>
      <c r="LDY58" s="1117"/>
      <c r="LDZ58" s="1117"/>
      <c r="LEA58" s="1117"/>
      <c r="LEB58" s="1117"/>
      <c r="LEC58" s="1117"/>
      <c r="LED58" s="1117"/>
      <c r="LEE58" s="1117"/>
      <c r="LEF58" s="1117"/>
      <c r="LEG58" s="1117"/>
      <c r="LEH58" s="1117"/>
      <c r="LEI58" s="1117"/>
      <c r="LEJ58" s="1117"/>
      <c r="LEK58" s="1117"/>
      <c r="LEL58" s="1117"/>
      <c r="LEM58" s="1117"/>
      <c r="LEN58" s="1117"/>
      <c r="LEO58" s="1117"/>
      <c r="LEP58" s="1117"/>
      <c r="LEQ58" s="1117"/>
      <c r="LER58" s="1117"/>
      <c r="LES58" s="1117"/>
      <c r="LET58" s="1118"/>
      <c r="LEU58" s="1116"/>
      <c r="LEV58" s="1117"/>
      <c r="LEW58" s="1117"/>
      <c r="LEX58" s="1117"/>
      <c r="LEY58" s="1117"/>
      <c r="LEZ58" s="1117"/>
      <c r="LFA58" s="1117"/>
      <c r="LFB58" s="1117"/>
      <c r="LFC58" s="1117"/>
      <c r="LFD58" s="1117"/>
      <c r="LFE58" s="1117"/>
      <c r="LFF58" s="1117"/>
      <c r="LFG58" s="1117"/>
      <c r="LFH58" s="1117"/>
      <c r="LFI58" s="1117"/>
      <c r="LFJ58" s="1117"/>
      <c r="LFK58" s="1117"/>
      <c r="LFL58" s="1117"/>
      <c r="LFM58" s="1117"/>
      <c r="LFN58" s="1117"/>
      <c r="LFO58" s="1117"/>
      <c r="LFP58" s="1117"/>
      <c r="LFQ58" s="1117"/>
      <c r="LFR58" s="1117"/>
      <c r="LFS58" s="1117"/>
      <c r="LFT58" s="1117"/>
      <c r="LFU58" s="1117"/>
      <c r="LFV58" s="1117"/>
      <c r="LFW58" s="1117"/>
      <c r="LFX58" s="1117"/>
      <c r="LFY58" s="1117"/>
      <c r="LFZ58" s="1117"/>
      <c r="LGA58" s="1117"/>
      <c r="LGB58" s="1117"/>
      <c r="LGC58" s="1117"/>
      <c r="LGD58" s="1117"/>
      <c r="LGE58" s="1117"/>
      <c r="LGF58" s="1117"/>
      <c r="LGG58" s="1117"/>
      <c r="LGH58" s="1117"/>
      <c r="LGI58" s="1117"/>
      <c r="LGJ58" s="1117"/>
      <c r="LGK58" s="1117"/>
      <c r="LGL58" s="1117"/>
      <c r="LGM58" s="1117"/>
      <c r="LGN58" s="1117"/>
      <c r="LGO58" s="1117"/>
      <c r="LGP58" s="1117"/>
      <c r="LGQ58" s="1117"/>
      <c r="LGR58" s="1117"/>
      <c r="LGS58" s="1117"/>
      <c r="LGT58" s="1117"/>
      <c r="LGU58" s="1117"/>
      <c r="LGV58" s="1118"/>
      <c r="LGW58" s="1116"/>
      <c r="LGX58" s="1117"/>
      <c r="LGY58" s="1117"/>
      <c r="LGZ58" s="1117"/>
      <c r="LHA58" s="1117"/>
      <c r="LHB58" s="1117"/>
      <c r="LHC58" s="1117"/>
      <c r="LHD58" s="1117"/>
      <c r="LHE58" s="1117"/>
      <c r="LHF58" s="1117"/>
      <c r="LHG58" s="1117"/>
      <c r="LHH58" s="1117"/>
      <c r="LHI58" s="1117"/>
      <c r="LHJ58" s="1117"/>
      <c r="LHK58" s="1117"/>
      <c r="LHL58" s="1117"/>
      <c r="LHM58" s="1117"/>
      <c r="LHN58" s="1117"/>
      <c r="LHO58" s="1117"/>
      <c r="LHP58" s="1117"/>
      <c r="LHQ58" s="1117"/>
      <c r="LHR58" s="1117"/>
      <c r="LHS58" s="1117"/>
      <c r="LHT58" s="1117"/>
      <c r="LHU58" s="1117"/>
      <c r="LHV58" s="1117"/>
      <c r="LHW58" s="1117"/>
      <c r="LHX58" s="1117"/>
      <c r="LHY58" s="1117"/>
      <c r="LHZ58" s="1117"/>
      <c r="LIA58" s="1117"/>
      <c r="LIB58" s="1117"/>
      <c r="LIC58" s="1117"/>
      <c r="LID58" s="1117"/>
      <c r="LIE58" s="1117"/>
      <c r="LIF58" s="1117"/>
      <c r="LIG58" s="1117"/>
      <c r="LIH58" s="1117"/>
      <c r="LII58" s="1117"/>
      <c r="LIJ58" s="1117"/>
      <c r="LIK58" s="1117"/>
      <c r="LIL58" s="1117"/>
      <c r="LIM58" s="1117"/>
      <c r="LIN58" s="1117"/>
      <c r="LIO58" s="1117"/>
      <c r="LIP58" s="1117"/>
      <c r="LIQ58" s="1117"/>
      <c r="LIR58" s="1117"/>
      <c r="LIS58" s="1117"/>
      <c r="LIT58" s="1117"/>
      <c r="LIU58" s="1117"/>
      <c r="LIV58" s="1117"/>
      <c r="LIW58" s="1117"/>
      <c r="LIX58" s="1118"/>
      <c r="LIY58" s="1116"/>
      <c r="LIZ58" s="1117"/>
      <c r="LJA58" s="1117"/>
      <c r="LJB58" s="1117"/>
      <c r="LJC58" s="1117"/>
      <c r="LJD58" s="1117"/>
      <c r="LJE58" s="1117"/>
      <c r="LJF58" s="1117"/>
      <c r="LJG58" s="1117"/>
      <c r="LJH58" s="1117"/>
      <c r="LJI58" s="1117"/>
      <c r="LJJ58" s="1117"/>
      <c r="LJK58" s="1117"/>
      <c r="LJL58" s="1117"/>
      <c r="LJM58" s="1117"/>
      <c r="LJN58" s="1117"/>
      <c r="LJO58" s="1117"/>
      <c r="LJP58" s="1117"/>
      <c r="LJQ58" s="1117"/>
      <c r="LJR58" s="1117"/>
      <c r="LJS58" s="1117"/>
      <c r="LJT58" s="1117"/>
      <c r="LJU58" s="1117"/>
      <c r="LJV58" s="1117"/>
      <c r="LJW58" s="1117"/>
      <c r="LJX58" s="1117"/>
      <c r="LJY58" s="1117"/>
      <c r="LJZ58" s="1117"/>
      <c r="LKA58" s="1117"/>
      <c r="LKB58" s="1117"/>
      <c r="LKC58" s="1117"/>
      <c r="LKD58" s="1117"/>
      <c r="LKE58" s="1117"/>
      <c r="LKF58" s="1117"/>
      <c r="LKG58" s="1117"/>
      <c r="LKH58" s="1117"/>
      <c r="LKI58" s="1117"/>
      <c r="LKJ58" s="1117"/>
      <c r="LKK58" s="1117"/>
      <c r="LKL58" s="1117"/>
      <c r="LKM58" s="1117"/>
      <c r="LKN58" s="1117"/>
      <c r="LKO58" s="1117"/>
      <c r="LKP58" s="1117"/>
      <c r="LKQ58" s="1117"/>
      <c r="LKR58" s="1117"/>
      <c r="LKS58" s="1117"/>
      <c r="LKT58" s="1117"/>
      <c r="LKU58" s="1117"/>
      <c r="LKV58" s="1117"/>
      <c r="LKW58" s="1117"/>
      <c r="LKX58" s="1117"/>
      <c r="LKY58" s="1117"/>
      <c r="LKZ58" s="1118"/>
      <c r="LLA58" s="1116"/>
      <c r="LLB58" s="1117"/>
      <c r="LLC58" s="1117"/>
      <c r="LLD58" s="1117"/>
      <c r="LLE58" s="1117"/>
      <c r="LLF58" s="1117"/>
      <c r="LLG58" s="1117"/>
      <c r="LLH58" s="1117"/>
      <c r="LLI58" s="1117"/>
      <c r="LLJ58" s="1117"/>
      <c r="LLK58" s="1117"/>
      <c r="LLL58" s="1117"/>
      <c r="LLM58" s="1117"/>
      <c r="LLN58" s="1117"/>
      <c r="LLO58" s="1117"/>
      <c r="LLP58" s="1117"/>
      <c r="LLQ58" s="1117"/>
      <c r="LLR58" s="1117"/>
      <c r="LLS58" s="1117"/>
      <c r="LLT58" s="1117"/>
      <c r="LLU58" s="1117"/>
      <c r="LLV58" s="1117"/>
      <c r="LLW58" s="1117"/>
      <c r="LLX58" s="1117"/>
      <c r="LLY58" s="1117"/>
      <c r="LLZ58" s="1117"/>
      <c r="LMA58" s="1117"/>
      <c r="LMB58" s="1117"/>
      <c r="LMC58" s="1117"/>
      <c r="LMD58" s="1117"/>
      <c r="LME58" s="1117"/>
      <c r="LMF58" s="1117"/>
      <c r="LMG58" s="1117"/>
      <c r="LMH58" s="1117"/>
      <c r="LMI58" s="1117"/>
      <c r="LMJ58" s="1117"/>
      <c r="LMK58" s="1117"/>
      <c r="LML58" s="1117"/>
      <c r="LMM58" s="1117"/>
      <c r="LMN58" s="1117"/>
      <c r="LMO58" s="1117"/>
      <c r="LMP58" s="1117"/>
      <c r="LMQ58" s="1117"/>
      <c r="LMR58" s="1117"/>
      <c r="LMS58" s="1117"/>
      <c r="LMT58" s="1117"/>
      <c r="LMU58" s="1117"/>
      <c r="LMV58" s="1117"/>
      <c r="LMW58" s="1117"/>
      <c r="LMX58" s="1117"/>
      <c r="LMY58" s="1117"/>
      <c r="LMZ58" s="1117"/>
      <c r="LNA58" s="1117"/>
      <c r="LNB58" s="1118"/>
      <c r="LNC58" s="1116"/>
      <c r="LND58" s="1117"/>
      <c r="LNE58" s="1117"/>
      <c r="LNF58" s="1117"/>
      <c r="LNG58" s="1117"/>
      <c r="LNH58" s="1117"/>
      <c r="LNI58" s="1117"/>
      <c r="LNJ58" s="1117"/>
      <c r="LNK58" s="1117"/>
      <c r="LNL58" s="1117"/>
      <c r="LNM58" s="1117"/>
      <c r="LNN58" s="1117"/>
      <c r="LNO58" s="1117"/>
      <c r="LNP58" s="1117"/>
      <c r="LNQ58" s="1117"/>
      <c r="LNR58" s="1117"/>
      <c r="LNS58" s="1117"/>
      <c r="LNT58" s="1117"/>
      <c r="LNU58" s="1117"/>
      <c r="LNV58" s="1117"/>
      <c r="LNW58" s="1117"/>
      <c r="LNX58" s="1117"/>
      <c r="LNY58" s="1117"/>
      <c r="LNZ58" s="1117"/>
      <c r="LOA58" s="1117"/>
      <c r="LOB58" s="1117"/>
      <c r="LOC58" s="1117"/>
      <c r="LOD58" s="1117"/>
      <c r="LOE58" s="1117"/>
      <c r="LOF58" s="1117"/>
      <c r="LOG58" s="1117"/>
      <c r="LOH58" s="1117"/>
      <c r="LOI58" s="1117"/>
      <c r="LOJ58" s="1117"/>
      <c r="LOK58" s="1117"/>
      <c r="LOL58" s="1117"/>
      <c r="LOM58" s="1117"/>
      <c r="LON58" s="1117"/>
      <c r="LOO58" s="1117"/>
      <c r="LOP58" s="1117"/>
      <c r="LOQ58" s="1117"/>
      <c r="LOR58" s="1117"/>
      <c r="LOS58" s="1117"/>
      <c r="LOT58" s="1117"/>
      <c r="LOU58" s="1117"/>
      <c r="LOV58" s="1117"/>
      <c r="LOW58" s="1117"/>
      <c r="LOX58" s="1117"/>
      <c r="LOY58" s="1117"/>
      <c r="LOZ58" s="1117"/>
      <c r="LPA58" s="1117"/>
      <c r="LPB58" s="1117"/>
      <c r="LPC58" s="1117"/>
      <c r="LPD58" s="1118"/>
      <c r="LPE58" s="1116"/>
      <c r="LPF58" s="1117"/>
      <c r="LPG58" s="1117"/>
      <c r="LPH58" s="1117"/>
      <c r="LPI58" s="1117"/>
      <c r="LPJ58" s="1117"/>
      <c r="LPK58" s="1117"/>
      <c r="LPL58" s="1117"/>
      <c r="LPM58" s="1117"/>
      <c r="LPN58" s="1117"/>
      <c r="LPO58" s="1117"/>
      <c r="LPP58" s="1117"/>
      <c r="LPQ58" s="1117"/>
      <c r="LPR58" s="1117"/>
      <c r="LPS58" s="1117"/>
      <c r="LPT58" s="1117"/>
      <c r="LPU58" s="1117"/>
      <c r="LPV58" s="1117"/>
      <c r="LPW58" s="1117"/>
      <c r="LPX58" s="1117"/>
      <c r="LPY58" s="1117"/>
      <c r="LPZ58" s="1117"/>
      <c r="LQA58" s="1117"/>
      <c r="LQB58" s="1117"/>
      <c r="LQC58" s="1117"/>
      <c r="LQD58" s="1117"/>
      <c r="LQE58" s="1117"/>
      <c r="LQF58" s="1117"/>
      <c r="LQG58" s="1117"/>
      <c r="LQH58" s="1117"/>
      <c r="LQI58" s="1117"/>
      <c r="LQJ58" s="1117"/>
      <c r="LQK58" s="1117"/>
      <c r="LQL58" s="1117"/>
      <c r="LQM58" s="1117"/>
      <c r="LQN58" s="1117"/>
      <c r="LQO58" s="1117"/>
      <c r="LQP58" s="1117"/>
      <c r="LQQ58" s="1117"/>
      <c r="LQR58" s="1117"/>
      <c r="LQS58" s="1117"/>
      <c r="LQT58" s="1117"/>
      <c r="LQU58" s="1117"/>
      <c r="LQV58" s="1117"/>
      <c r="LQW58" s="1117"/>
      <c r="LQX58" s="1117"/>
      <c r="LQY58" s="1117"/>
      <c r="LQZ58" s="1117"/>
      <c r="LRA58" s="1117"/>
      <c r="LRB58" s="1117"/>
      <c r="LRC58" s="1117"/>
      <c r="LRD58" s="1117"/>
      <c r="LRE58" s="1117"/>
      <c r="LRF58" s="1118"/>
      <c r="LRG58" s="1116"/>
      <c r="LRH58" s="1117"/>
      <c r="LRI58" s="1117"/>
      <c r="LRJ58" s="1117"/>
      <c r="LRK58" s="1117"/>
      <c r="LRL58" s="1117"/>
      <c r="LRM58" s="1117"/>
      <c r="LRN58" s="1117"/>
      <c r="LRO58" s="1117"/>
      <c r="LRP58" s="1117"/>
      <c r="LRQ58" s="1117"/>
      <c r="LRR58" s="1117"/>
      <c r="LRS58" s="1117"/>
      <c r="LRT58" s="1117"/>
      <c r="LRU58" s="1117"/>
      <c r="LRV58" s="1117"/>
      <c r="LRW58" s="1117"/>
      <c r="LRX58" s="1117"/>
      <c r="LRY58" s="1117"/>
      <c r="LRZ58" s="1117"/>
      <c r="LSA58" s="1117"/>
      <c r="LSB58" s="1117"/>
      <c r="LSC58" s="1117"/>
      <c r="LSD58" s="1117"/>
      <c r="LSE58" s="1117"/>
      <c r="LSF58" s="1117"/>
      <c r="LSG58" s="1117"/>
      <c r="LSH58" s="1117"/>
      <c r="LSI58" s="1117"/>
      <c r="LSJ58" s="1117"/>
      <c r="LSK58" s="1117"/>
      <c r="LSL58" s="1117"/>
      <c r="LSM58" s="1117"/>
      <c r="LSN58" s="1117"/>
      <c r="LSO58" s="1117"/>
      <c r="LSP58" s="1117"/>
      <c r="LSQ58" s="1117"/>
      <c r="LSR58" s="1117"/>
      <c r="LSS58" s="1117"/>
      <c r="LST58" s="1117"/>
      <c r="LSU58" s="1117"/>
      <c r="LSV58" s="1117"/>
      <c r="LSW58" s="1117"/>
      <c r="LSX58" s="1117"/>
      <c r="LSY58" s="1117"/>
      <c r="LSZ58" s="1117"/>
      <c r="LTA58" s="1117"/>
      <c r="LTB58" s="1117"/>
      <c r="LTC58" s="1117"/>
      <c r="LTD58" s="1117"/>
      <c r="LTE58" s="1117"/>
      <c r="LTF58" s="1117"/>
      <c r="LTG58" s="1117"/>
      <c r="LTH58" s="1118"/>
      <c r="LTI58" s="1116"/>
      <c r="LTJ58" s="1117"/>
      <c r="LTK58" s="1117"/>
      <c r="LTL58" s="1117"/>
      <c r="LTM58" s="1117"/>
      <c r="LTN58" s="1117"/>
      <c r="LTO58" s="1117"/>
      <c r="LTP58" s="1117"/>
      <c r="LTQ58" s="1117"/>
      <c r="LTR58" s="1117"/>
      <c r="LTS58" s="1117"/>
      <c r="LTT58" s="1117"/>
      <c r="LTU58" s="1117"/>
      <c r="LTV58" s="1117"/>
      <c r="LTW58" s="1117"/>
      <c r="LTX58" s="1117"/>
      <c r="LTY58" s="1117"/>
      <c r="LTZ58" s="1117"/>
      <c r="LUA58" s="1117"/>
      <c r="LUB58" s="1117"/>
      <c r="LUC58" s="1117"/>
      <c r="LUD58" s="1117"/>
      <c r="LUE58" s="1117"/>
      <c r="LUF58" s="1117"/>
      <c r="LUG58" s="1117"/>
      <c r="LUH58" s="1117"/>
      <c r="LUI58" s="1117"/>
      <c r="LUJ58" s="1117"/>
      <c r="LUK58" s="1117"/>
      <c r="LUL58" s="1117"/>
      <c r="LUM58" s="1117"/>
      <c r="LUN58" s="1117"/>
      <c r="LUO58" s="1117"/>
      <c r="LUP58" s="1117"/>
      <c r="LUQ58" s="1117"/>
      <c r="LUR58" s="1117"/>
      <c r="LUS58" s="1117"/>
      <c r="LUT58" s="1117"/>
      <c r="LUU58" s="1117"/>
      <c r="LUV58" s="1117"/>
      <c r="LUW58" s="1117"/>
      <c r="LUX58" s="1117"/>
      <c r="LUY58" s="1117"/>
      <c r="LUZ58" s="1117"/>
      <c r="LVA58" s="1117"/>
      <c r="LVB58" s="1117"/>
      <c r="LVC58" s="1117"/>
      <c r="LVD58" s="1117"/>
      <c r="LVE58" s="1117"/>
      <c r="LVF58" s="1117"/>
      <c r="LVG58" s="1117"/>
      <c r="LVH58" s="1117"/>
      <c r="LVI58" s="1117"/>
      <c r="LVJ58" s="1118"/>
      <c r="LVK58" s="1116"/>
      <c r="LVL58" s="1117"/>
      <c r="LVM58" s="1117"/>
      <c r="LVN58" s="1117"/>
      <c r="LVO58" s="1117"/>
      <c r="LVP58" s="1117"/>
      <c r="LVQ58" s="1117"/>
      <c r="LVR58" s="1117"/>
      <c r="LVS58" s="1117"/>
      <c r="LVT58" s="1117"/>
      <c r="LVU58" s="1117"/>
      <c r="LVV58" s="1117"/>
      <c r="LVW58" s="1117"/>
      <c r="LVX58" s="1117"/>
      <c r="LVY58" s="1117"/>
      <c r="LVZ58" s="1117"/>
      <c r="LWA58" s="1117"/>
      <c r="LWB58" s="1117"/>
      <c r="LWC58" s="1117"/>
      <c r="LWD58" s="1117"/>
      <c r="LWE58" s="1117"/>
      <c r="LWF58" s="1117"/>
      <c r="LWG58" s="1117"/>
      <c r="LWH58" s="1117"/>
      <c r="LWI58" s="1117"/>
      <c r="LWJ58" s="1117"/>
      <c r="LWK58" s="1117"/>
      <c r="LWL58" s="1117"/>
      <c r="LWM58" s="1117"/>
      <c r="LWN58" s="1117"/>
      <c r="LWO58" s="1117"/>
      <c r="LWP58" s="1117"/>
      <c r="LWQ58" s="1117"/>
      <c r="LWR58" s="1117"/>
      <c r="LWS58" s="1117"/>
      <c r="LWT58" s="1117"/>
      <c r="LWU58" s="1117"/>
      <c r="LWV58" s="1117"/>
      <c r="LWW58" s="1117"/>
      <c r="LWX58" s="1117"/>
      <c r="LWY58" s="1117"/>
      <c r="LWZ58" s="1117"/>
      <c r="LXA58" s="1117"/>
      <c r="LXB58" s="1117"/>
      <c r="LXC58" s="1117"/>
      <c r="LXD58" s="1117"/>
      <c r="LXE58" s="1117"/>
      <c r="LXF58" s="1117"/>
      <c r="LXG58" s="1117"/>
      <c r="LXH58" s="1117"/>
      <c r="LXI58" s="1117"/>
      <c r="LXJ58" s="1117"/>
      <c r="LXK58" s="1117"/>
      <c r="LXL58" s="1118"/>
      <c r="LXM58" s="1116"/>
      <c r="LXN58" s="1117"/>
      <c r="LXO58" s="1117"/>
      <c r="LXP58" s="1117"/>
      <c r="LXQ58" s="1117"/>
      <c r="LXR58" s="1117"/>
      <c r="LXS58" s="1117"/>
      <c r="LXT58" s="1117"/>
      <c r="LXU58" s="1117"/>
      <c r="LXV58" s="1117"/>
      <c r="LXW58" s="1117"/>
      <c r="LXX58" s="1117"/>
      <c r="LXY58" s="1117"/>
      <c r="LXZ58" s="1117"/>
      <c r="LYA58" s="1117"/>
      <c r="LYB58" s="1117"/>
      <c r="LYC58" s="1117"/>
      <c r="LYD58" s="1117"/>
      <c r="LYE58" s="1117"/>
      <c r="LYF58" s="1117"/>
      <c r="LYG58" s="1117"/>
      <c r="LYH58" s="1117"/>
      <c r="LYI58" s="1117"/>
      <c r="LYJ58" s="1117"/>
      <c r="LYK58" s="1117"/>
      <c r="LYL58" s="1117"/>
      <c r="LYM58" s="1117"/>
      <c r="LYN58" s="1117"/>
      <c r="LYO58" s="1117"/>
      <c r="LYP58" s="1117"/>
      <c r="LYQ58" s="1117"/>
      <c r="LYR58" s="1117"/>
      <c r="LYS58" s="1117"/>
      <c r="LYT58" s="1117"/>
      <c r="LYU58" s="1117"/>
      <c r="LYV58" s="1117"/>
      <c r="LYW58" s="1117"/>
      <c r="LYX58" s="1117"/>
      <c r="LYY58" s="1117"/>
      <c r="LYZ58" s="1117"/>
      <c r="LZA58" s="1117"/>
      <c r="LZB58" s="1117"/>
      <c r="LZC58" s="1117"/>
      <c r="LZD58" s="1117"/>
      <c r="LZE58" s="1117"/>
      <c r="LZF58" s="1117"/>
      <c r="LZG58" s="1117"/>
      <c r="LZH58" s="1117"/>
      <c r="LZI58" s="1117"/>
      <c r="LZJ58" s="1117"/>
      <c r="LZK58" s="1117"/>
      <c r="LZL58" s="1117"/>
      <c r="LZM58" s="1117"/>
      <c r="LZN58" s="1118"/>
      <c r="LZO58" s="1116"/>
      <c r="LZP58" s="1117"/>
      <c r="LZQ58" s="1117"/>
      <c r="LZR58" s="1117"/>
      <c r="LZS58" s="1117"/>
      <c r="LZT58" s="1117"/>
      <c r="LZU58" s="1117"/>
      <c r="LZV58" s="1117"/>
      <c r="LZW58" s="1117"/>
      <c r="LZX58" s="1117"/>
      <c r="LZY58" s="1117"/>
      <c r="LZZ58" s="1117"/>
      <c r="MAA58" s="1117"/>
      <c r="MAB58" s="1117"/>
      <c r="MAC58" s="1117"/>
      <c r="MAD58" s="1117"/>
      <c r="MAE58" s="1117"/>
      <c r="MAF58" s="1117"/>
      <c r="MAG58" s="1117"/>
      <c r="MAH58" s="1117"/>
      <c r="MAI58" s="1117"/>
      <c r="MAJ58" s="1117"/>
      <c r="MAK58" s="1117"/>
      <c r="MAL58" s="1117"/>
      <c r="MAM58" s="1117"/>
      <c r="MAN58" s="1117"/>
      <c r="MAO58" s="1117"/>
      <c r="MAP58" s="1117"/>
      <c r="MAQ58" s="1117"/>
      <c r="MAR58" s="1117"/>
      <c r="MAS58" s="1117"/>
      <c r="MAT58" s="1117"/>
      <c r="MAU58" s="1117"/>
      <c r="MAV58" s="1117"/>
      <c r="MAW58" s="1117"/>
      <c r="MAX58" s="1117"/>
      <c r="MAY58" s="1117"/>
      <c r="MAZ58" s="1117"/>
      <c r="MBA58" s="1117"/>
      <c r="MBB58" s="1117"/>
      <c r="MBC58" s="1117"/>
      <c r="MBD58" s="1117"/>
      <c r="MBE58" s="1117"/>
      <c r="MBF58" s="1117"/>
      <c r="MBG58" s="1117"/>
      <c r="MBH58" s="1117"/>
      <c r="MBI58" s="1117"/>
      <c r="MBJ58" s="1117"/>
      <c r="MBK58" s="1117"/>
      <c r="MBL58" s="1117"/>
      <c r="MBM58" s="1117"/>
      <c r="MBN58" s="1117"/>
      <c r="MBO58" s="1117"/>
      <c r="MBP58" s="1118"/>
      <c r="MBQ58" s="1116"/>
      <c r="MBR58" s="1117"/>
      <c r="MBS58" s="1117"/>
      <c r="MBT58" s="1117"/>
      <c r="MBU58" s="1117"/>
      <c r="MBV58" s="1117"/>
      <c r="MBW58" s="1117"/>
      <c r="MBX58" s="1117"/>
      <c r="MBY58" s="1117"/>
      <c r="MBZ58" s="1117"/>
      <c r="MCA58" s="1117"/>
      <c r="MCB58" s="1117"/>
      <c r="MCC58" s="1117"/>
      <c r="MCD58" s="1117"/>
      <c r="MCE58" s="1117"/>
      <c r="MCF58" s="1117"/>
      <c r="MCG58" s="1117"/>
      <c r="MCH58" s="1117"/>
      <c r="MCI58" s="1117"/>
      <c r="MCJ58" s="1117"/>
      <c r="MCK58" s="1117"/>
      <c r="MCL58" s="1117"/>
      <c r="MCM58" s="1117"/>
      <c r="MCN58" s="1117"/>
      <c r="MCO58" s="1117"/>
      <c r="MCP58" s="1117"/>
      <c r="MCQ58" s="1117"/>
      <c r="MCR58" s="1117"/>
      <c r="MCS58" s="1117"/>
      <c r="MCT58" s="1117"/>
      <c r="MCU58" s="1117"/>
      <c r="MCV58" s="1117"/>
      <c r="MCW58" s="1117"/>
      <c r="MCX58" s="1117"/>
      <c r="MCY58" s="1117"/>
      <c r="MCZ58" s="1117"/>
      <c r="MDA58" s="1117"/>
      <c r="MDB58" s="1117"/>
      <c r="MDC58" s="1117"/>
      <c r="MDD58" s="1117"/>
      <c r="MDE58" s="1117"/>
      <c r="MDF58" s="1117"/>
      <c r="MDG58" s="1117"/>
      <c r="MDH58" s="1117"/>
      <c r="MDI58" s="1117"/>
      <c r="MDJ58" s="1117"/>
      <c r="MDK58" s="1117"/>
      <c r="MDL58" s="1117"/>
      <c r="MDM58" s="1117"/>
      <c r="MDN58" s="1117"/>
      <c r="MDO58" s="1117"/>
      <c r="MDP58" s="1117"/>
      <c r="MDQ58" s="1117"/>
      <c r="MDR58" s="1118"/>
      <c r="MDS58" s="1116"/>
      <c r="MDT58" s="1117"/>
      <c r="MDU58" s="1117"/>
      <c r="MDV58" s="1117"/>
      <c r="MDW58" s="1117"/>
      <c r="MDX58" s="1117"/>
      <c r="MDY58" s="1117"/>
      <c r="MDZ58" s="1117"/>
      <c r="MEA58" s="1117"/>
      <c r="MEB58" s="1117"/>
      <c r="MEC58" s="1117"/>
      <c r="MED58" s="1117"/>
      <c r="MEE58" s="1117"/>
      <c r="MEF58" s="1117"/>
      <c r="MEG58" s="1117"/>
      <c r="MEH58" s="1117"/>
      <c r="MEI58" s="1117"/>
      <c r="MEJ58" s="1117"/>
      <c r="MEK58" s="1117"/>
      <c r="MEL58" s="1117"/>
      <c r="MEM58" s="1117"/>
      <c r="MEN58" s="1117"/>
      <c r="MEO58" s="1117"/>
      <c r="MEP58" s="1117"/>
      <c r="MEQ58" s="1117"/>
      <c r="MER58" s="1117"/>
      <c r="MES58" s="1117"/>
      <c r="MET58" s="1117"/>
      <c r="MEU58" s="1117"/>
      <c r="MEV58" s="1117"/>
      <c r="MEW58" s="1117"/>
      <c r="MEX58" s="1117"/>
      <c r="MEY58" s="1117"/>
      <c r="MEZ58" s="1117"/>
      <c r="MFA58" s="1117"/>
      <c r="MFB58" s="1117"/>
      <c r="MFC58" s="1117"/>
      <c r="MFD58" s="1117"/>
      <c r="MFE58" s="1117"/>
      <c r="MFF58" s="1117"/>
      <c r="MFG58" s="1117"/>
      <c r="MFH58" s="1117"/>
      <c r="MFI58" s="1117"/>
      <c r="MFJ58" s="1117"/>
      <c r="MFK58" s="1117"/>
      <c r="MFL58" s="1117"/>
      <c r="MFM58" s="1117"/>
      <c r="MFN58" s="1117"/>
      <c r="MFO58" s="1117"/>
      <c r="MFP58" s="1117"/>
      <c r="MFQ58" s="1117"/>
      <c r="MFR58" s="1117"/>
      <c r="MFS58" s="1117"/>
      <c r="MFT58" s="1118"/>
      <c r="MFU58" s="1116"/>
      <c r="MFV58" s="1117"/>
      <c r="MFW58" s="1117"/>
      <c r="MFX58" s="1117"/>
      <c r="MFY58" s="1117"/>
      <c r="MFZ58" s="1117"/>
      <c r="MGA58" s="1117"/>
      <c r="MGB58" s="1117"/>
      <c r="MGC58" s="1117"/>
      <c r="MGD58" s="1117"/>
      <c r="MGE58" s="1117"/>
      <c r="MGF58" s="1117"/>
      <c r="MGG58" s="1117"/>
      <c r="MGH58" s="1117"/>
      <c r="MGI58" s="1117"/>
      <c r="MGJ58" s="1117"/>
      <c r="MGK58" s="1117"/>
      <c r="MGL58" s="1117"/>
      <c r="MGM58" s="1117"/>
      <c r="MGN58" s="1117"/>
      <c r="MGO58" s="1117"/>
      <c r="MGP58" s="1117"/>
      <c r="MGQ58" s="1117"/>
      <c r="MGR58" s="1117"/>
      <c r="MGS58" s="1117"/>
      <c r="MGT58" s="1117"/>
      <c r="MGU58" s="1117"/>
      <c r="MGV58" s="1117"/>
      <c r="MGW58" s="1117"/>
      <c r="MGX58" s="1117"/>
      <c r="MGY58" s="1117"/>
      <c r="MGZ58" s="1117"/>
      <c r="MHA58" s="1117"/>
      <c r="MHB58" s="1117"/>
      <c r="MHC58" s="1117"/>
      <c r="MHD58" s="1117"/>
      <c r="MHE58" s="1117"/>
      <c r="MHF58" s="1117"/>
      <c r="MHG58" s="1117"/>
      <c r="MHH58" s="1117"/>
      <c r="MHI58" s="1117"/>
      <c r="MHJ58" s="1117"/>
      <c r="MHK58" s="1117"/>
      <c r="MHL58" s="1117"/>
      <c r="MHM58" s="1117"/>
      <c r="MHN58" s="1117"/>
      <c r="MHO58" s="1117"/>
      <c r="MHP58" s="1117"/>
      <c r="MHQ58" s="1117"/>
      <c r="MHR58" s="1117"/>
      <c r="MHS58" s="1117"/>
      <c r="MHT58" s="1117"/>
      <c r="MHU58" s="1117"/>
      <c r="MHV58" s="1118"/>
      <c r="MHW58" s="1116"/>
      <c r="MHX58" s="1117"/>
      <c r="MHY58" s="1117"/>
      <c r="MHZ58" s="1117"/>
      <c r="MIA58" s="1117"/>
      <c r="MIB58" s="1117"/>
      <c r="MIC58" s="1117"/>
      <c r="MID58" s="1117"/>
      <c r="MIE58" s="1117"/>
      <c r="MIF58" s="1117"/>
      <c r="MIG58" s="1117"/>
      <c r="MIH58" s="1117"/>
      <c r="MII58" s="1117"/>
      <c r="MIJ58" s="1117"/>
      <c r="MIK58" s="1117"/>
      <c r="MIL58" s="1117"/>
      <c r="MIM58" s="1117"/>
      <c r="MIN58" s="1117"/>
      <c r="MIO58" s="1117"/>
      <c r="MIP58" s="1117"/>
      <c r="MIQ58" s="1117"/>
      <c r="MIR58" s="1117"/>
      <c r="MIS58" s="1117"/>
      <c r="MIT58" s="1117"/>
      <c r="MIU58" s="1117"/>
      <c r="MIV58" s="1117"/>
      <c r="MIW58" s="1117"/>
      <c r="MIX58" s="1117"/>
      <c r="MIY58" s="1117"/>
      <c r="MIZ58" s="1117"/>
      <c r="MJA58" s="1117"/>
      <c r="MJB58" s="1117"/>
      <c r="MJC58" s="1117"/>
      <c r="MJD58" s="1117"/>
      <c r="MJE58" s="1117"/>
      <c r="MJF58" s="1117"/>
      <c r="MJG58" s="1117"/>
      <c r="MJH58" s="1117"/>
      <c r="MJI58" s="1117"/>
      <c r="MJJ58" s="1117"/>
      <c r="MJK58" s="1117"/>
      <c r="MJL58" s="1117"/>
      <c r="MJM58" s="1117"/>
      <c r="MJN58" s="1117"/>
      <c r="MJO58" s="1117"/>
      <c r="MJP58" s="1117"/>
      <c r="MJQ58" s="1117"/>
      <c r="MJR58" s="1117"/>
      <c r="MJS58" s="1117"/>
      <c r="MJT58" s="1117"/>
      <c r="MJU58" s="1117"/>
      <c r="MJV58" s="1117"/>
      <c r="MJW58" s="1117"/>
      <c r="MJX58" s="1118"/>
      <c r="MJY58" s="1116"/>
      <c r="MJZ58" s="1117"/>
      <c r="MKA58" s="1117"/>
      <c r="MKB58" s="1117"/>
      <c r="MKC58" s="1117"/>
      <c r="MKD58" s="1117"/>
      <c r="MKE58" s="1117"/>
      <c r="MKF58" s="1117"/>
      <c r="MKG58" s="1117"/>
      <c r="MKH58" s="1117"/>
      <c r="MKI58" s="1117"/>
      <c r="MKJ58" s="1117"/>
      <c r="MKK58" s="1117"/>
      <c r="MKL58" s="1117"/>
      <c r="MKM58" s="1117"/>
      <c r="MKN58" s="1117"/>
      <c r="MKO58" s="1117"/>
      <c r="MKP58" s="1117"/>
      <c r="MKQ58" s="1117"/>
      <c r="MKR58" s="1117"/>
      <c r="MKS58" s="1117"/>
      <c r="MKT58" s="1117"/>
      <c r="MKU58" s="1117"/>
      <c r="MKV58" s="1117"/>
      <c r="MKW58" s="1117"/>
      <c r="MKX58" s="1117"/>
      <c r="MKY58" s="1117"/>
      <c r="MKZ58" s="1117"/>
      <c r="MLA58" s="1117"/>
      <c r="MLB58" s="1117"/>
      <c r="MLC58" s="1117"/>
      <c r="MLD58" s="1117"/>
      <c r="MLE58" s="1117"/>
      <c r="MLF58" s="1117"/>
      <c r="MLG58" s="1117"/>
      <c r="MLH58" s="1117"/>
      <c r="MLI58" s="1117"/>
      <c r="MLJ58" s="1117"/>
      <c r="MLK58" s="1117"/>
      <c r="MLL58" s="1117"/>
      <c r="MLM58" s="1117"/>
      <c r="MLN58" s="1117"/>
      <c r="MLO58" s="1117"/>
      <c r="MLP58" s="1117"/>
      <c r="MLQ58" s="1117"/>
      <c r="MLR58" s="1117"/>
      <c r="MLS58" s="1117"/>
      <c r="MLT58" s="1117"/>
      <c r="MLU58" s="1117"/>
      <c r="MLV58" s="1117"/>
      <c r="MLW58" s="1117"/>
      <c r="MLX58" s="1117"/>
      <c r="MLY58" s="1117"/>
      <c r="MLZ58" s="1118"/>
      <c r="MMA58" s="1116"/>
      <c r="MMB58" s="1117"/>
      <c r="MMC58" s="1117"/>
      <c r="MMD58" s="1117"/>
      <c r="MME58" s="1117"/>
      <c r="MMF58" s="1117"/>
      <c r="MMG58" s="1117"/>
      <c r="MMH58" s="1117"/>
      <c r="MMI58" s="1117"/>
      <c r="MMJ58" s="1117"/>
      <c r="MMK58" s="1117"/>
      <c r="MML58" s="1117"/>
      <c r="MMM58" s="1117"/>
      <c r="MMN58" s="1117"/>
      <c r="MMO58" s="1117"/>
      <c r="MMP58" s="1117"/>
      <c r="MMQ58" s="1117"/>
      <c r="MMR58" s="1117"/>
      <c r="MMS58" s="1117"/>
      <c r="MMT58" s="1117"/>
      <c r="MMU58" s="1117"/>
      <c r="MMV58" s="1117"/>
      <c r="MMW58" s="1117"/>
      <c r="MMX58" s="1117"/>
      <c r="MMY58" s="1117"/>
      <c r="MMZ58" s="1117"/>
      <c r="MNA58" s="1117"/>
      <c r="MNB58" s="1117"/>
      <c r="MNC58" s="1117"/>
      <c r="MND58" s="1117"/>
      <c r="MNE58" s="1117"/>
      <c r="MNF58" s="1117"/>
      <c r="MNG58" s="1117"/>
      <c r="MNH58" s="1117"/>
      <c r="MNI58" s="1117"/>
      <c r="MNJ58" s="1117"/>
      <c r="MNK58" s="1117"/>
      <c r="MNL58" s="1117"/>
      <c r="MNM58" s="1117"/>
      <c r="MNN58" s="1117"/>
      <c r="MNO58" s="1117"/>
      <c r="MNP58" s="1117"/>
      <c r="MNQ58" s="1117"/>
      <c r="MNR58" s="1117"/>
      <c r="MNS58" s="1117"/>
      <c r="MNT58" s="1117"/>
      <c r="MNU58" s="1117"/>
      <c r="MNV58" s="1117"/>
      <c r="MNW58" s="1117"/>
      <c r="MNX58" s="1117"/>
      <c r="MNY58" s="1117"/>
      <c r="MNZ58" s="1117"/>
      <c r="MOA58" s="1117"/>
      <c r="MOB58" s="1118"/>
      <c r="MOC58" s="1116"/>
      <c r="MOD58" s="1117"/>
      <c r="MOE58" s="1117"/>
      <c r="MOF58" s="1117"/>
      <c r="MOG58" s="1117"/>
      <c r="MOH58" s="1117"/>
      <c r="MOI58" s="1117"/>
      <c r="MOJ58" s="1117"/>
      <c r="MOK58" s="1117"/>
      <c r="MOL58" s="1117"/>
      <c r="MOM58" s="1117"/>
      <c r="MON58" s="1117"/>
      <c r="MOO58" s="1117"/>
      <c r="MOP58" s="1117"/>
      <c r="MOQ58" s="1117"/>
      <c r="MOR58" s="1117"/>
      <c r="MOS58" s="1117"/>
      <c r="MOT58" s="1117"/>
      <c r="MOU58" s="1117"/>
      <c r="MOV58" s="1117"/>
      <c r="MOW58" s="1117"/>
      <c r="MOX58" s="1117"/>
      <c r="MOY58" s="1117"/>
      <c r="MOZ58" s="1117"/>
      <c r="MPA58" s="1117"/>
      <c r="MPB58" s="1117"/>
      <c r="MPC58" s="1117"/>
      <c r="MPD58" s="1117"/>
      <c r="MPE58" s="1117"/>
      <c r="MPF58" s="1117"/>
      <c r="MPG58" s="1117"/>
      <c r="MPH58" s="1117"/>
      <c r="MPI58" s="1117"/>
      <c r="MPJ58" s="1117"/>
      <c r="MPK58" s="1117"/>
      <c r="MPL58" s="1117"/>
      <c r="MPM58" s="1117"/>
      <c r="MPN58" s="1117"/>
      <c r="MPO58" s="1117"/>
      <c r="MPP58" s="1117"/>
      <c r="MPQ58" s="1117"/>
      <c r="MPR58" s="1117"/>
      <c r="MPS58" s="1117"/>
      <c r="MPT58" s="1117"/>
      <c r="MPU58" s="1117"/>
      <c r="MPV58" s="1117"/>
      <c r="MPW58" s="1117"/>
      <c r="MPX58" s="1117"/>
      <c r="MPY58" s="1117"/>
      <c r="MPZ58" s="1117"/>
      <c r="MQA58" s="1117"/>
      <c r="MQB58" s="1117"/>
      <c r="MQC58" s="1117"/>
      <c r="MQD58" s="1118"/>
      <c r="MQE58" s="1116"/>
      <c r="MQF58" s="1117"/>
      <c r="MQG58" s="1117"/>
      <c r="MQH58" s="1117"/>
      <c r="MQI58" s="1117"/>
      <c r="MQJ58" s="1117"/>
      <c r="MQK58" s="1117"/>
      <c r="MQL58" s="1117"/>
      <c r="MQM58" s="1117"/>
      <c r="MQN58" s="1117"/>
      <c r="MQO58" s="1117"/>
      <c r="MQP58" s="1117"/>
      <c r="MQQ58" s="1117"/>
      <c r="MQR58" s="1117"/>
      <c r="MQS58" s="1117"/>
      <c r="MQT58" s="1117"/>
      <c r="MQU58" s="1117"/>
      <c r="MQV58" s="1117"/>
      <c r="MQW58" s="1117"/>
      <c r="MQX58" s="1117"/>
      <c r="MQY58" s="1117"/>
      <c r="MQZ58" s="1117"/>
      <c r="MRA58" s="1117"/>
      <c r="MRB58" s="1117"/>
      <c r="MRC58" s="1117"/>
      <c r="MRD58" s="1117"/>
      <c r="MRE58" s="1117"/>
      <c r="MRF58" s="1117"/>
      <c r="MRG58" s="1117"/>
      <c r="MRH58" s="1117"/>
      <c r="MRI58" s="1117"/>
      <c r="MRJ58" s="1117"/>
      <c r="MRK58" s="1117"/>
      <c r="MRL58" s="1117"/>
      <c r="MRM58" s="1117"/>
      <c r="MRN58" s="1117"/>
      <c r="MRO58" s="1117"/>
      <c r="MRP58" s="1117"/>
      <c r="MRQ58" s="1117"/>
      <c r="MRR58" s="1117"/>
      <c r="MRS58" s="1117"/>
      <c r="MRT58" s="1117"/>
      <c r="MRU58" s="1117"/>
      <c r="MRV58" s="1117"/>
      <c r="MRW58" s="1117"/>
      <c r="MRX58" s="1117"/>
      <c r="MRY58" s="1117"/>
      <c r="MRZ58" s="1117"/>
      <c r="MSA58" s="1117"/>
      <c r="MSB58" s="1117"/>
      <c r="MSC58" s="1117"/>
      <c r="MSD58" s="1117"/>
      <c r="MSE58" s="1117"/>
      <c r="MSF58" s="1118"/>
      <c r="MSG58" s="1116"/>
      <c r="MSH58" s="1117"/>
      <c r="MSI58" s="1117"/>
      <c r="MSJ58" s="1117"/>
      <c r="MSK58" s="1117"/>
      <c r="MSL58" s="1117"/>
      <c r="MSM58" s="1117"/>
      <c r="MSN58" s="1117"/>
      <c r="MSO58" s="1117"/>
      <c r="MSP58" s="1117"/>
      <c r="MSQ58" s="1117"/>
      <c r="MSR58" s="1117"/>
      <c r="MSS58" s="1117"/>
      <c r="MST58" s="1117"/>
      <c r="MSU58" s="1117"/>
      <c r="MSV58" s="1117"/>
      <c r="MSW58" s="1117"/>
      <c r="MSX58" s="1117"/>
      <c r="MSY58" s="1117"/>
      <c r="MSZ58" s="1117"/>
      <c r="MTA58" s="1117"/>
      <c r="MTB58" s="1117"/>
      <c r="MTC58" s="1117"/>
      <c r="MTD58" s="1117"/>
      <c r="MTE58" s="1117"/>
      <c r="MTF58" s="1117"/>
      <c r="MTG58" s="1117"/>
      <c r="MTH58" s="1117"/>
      <c r="MTI58" s="1117"/>
      <c r="MTJ58" s="1117"/>
      <c r="MTK58" s="1117"/>
      <c r="MTL58" s="1117"/>
      <c r="MTM58" s="1117"/>
      <c r="MTN58" s="1117"/>
      <c r="MTO58" s="1117"/>
      <c r="MTP58" s="1117"/>
      <c r="MTQ58" s="1117"/>
      <c r="MTR58" s="1117"/>
      <c r="MTS58" s="1117"/>
      <c r="MTT58" s="1117"/>
      <c r="MTU58" s="1117"/>
      <c r="MTV58" s="1117"/>
      <c r="MTW58" s="1117"/>
      <c r="MTX58" s="1117"/>
      <c r="MTY58" s="1117"/>
      <c r="MTZ58" s="1117"/>
      <c r="MUA58" s="1117"/>
      <c r="MUB58" s="1117"/>
      <c r="MUC58" s="1117"/>
      <c r="MUD58" s="1117"/>
      <c r="MUE58" s="1117"/>
      <c r="MUF58" s="1117"/>
      <c r="MUG58" s="1117"/>
      <c r="MUH58" s="1118"/>
      <c r="MUI58" s="1116"/>
      <c r="MUJ58" s="1117"/>
      <c r="MUK58" s="1117"/>
      <c r="MUL58" s="1117"/>
      <c r="MUM58" s="1117"/>
      <c r="MUN58" s="1117"/>
      <c r="MUO58" s="1117"/>
      <c r="MUP58" s="1117"/>
      <c r="MUQ58" s="1117"/>
      <c r="MUR58" s="1117"/>
      <c r="MUS58" s="1117"/>
      <c r="MUT58" s="1117"/>
      <c r="MUU58" s="1117"/>
      <c r="MUV58" s="1117"/>
      <c r="MUW58" s="1117"/>
      <c r="MUX58" s="1117"/>
      <c r="MUY58" s="1117"/>
      <c r="MUZ58" s="1117"/>
      <c r="MVA58" s="1117"/>
      <c r="MVB58" s="1117"/>
      <c r="MVC58" s="1117"/>
      <c r="MVD58" s="1117"/>
      <c r="MVE58" s="1117"/>
      <c r="MVF58" s="1117"/>
      <c r="MVG58" s="1117"/>
      <c r="MVH58" s="1117"/>
      <c r="MVI58" s="1117"/>
      <c r="MVJ58" s="1117"/>
      <c r="MVK58" s="1117"/>
      <c r="MVL58" s="1117"/>
      <c r="MVM58" s="1117"/>
      <c r="MVN58" s="1117"/>
      <c r="MVO58" s="1117"/>
      <c r="MVP58" s="1117"/>
      <c r="MVQ58" s="1117"/>
      <c r="MVR58" s="1117"/>
      <c r="MVS58" s="1117"/>
      <c r="MVT58" s="1117"/>
      <c r="MVU58" s="1117"/>
      <c r="MVV58" s="1117"/>
      <c r="MVW58" s="1117"/>
      <c r="MVX58" s="1117"/>
      <c r="MVY58" s="1117"/>
      <c r="MVZ58" s="1117"/>
      <c r="MWA58" s="1117"/>
      <c r="MWB58" s="1117"/>
      <c r="MWC58" s="1117"/>
      <c r="MWD58" s="1117"/>
      <c r="MWE58" s="1117"/>
      <c r="MWF58" s="1117"/>
      <c r="MWG58" s="1117"/>
      <c r="MWH58" s="1117"/>
      <c r="MWI58" s="1117"/>
      <c r="MWJ58" s="1118"/>
      <c r="MWK58" s="1116"/>
      <c r="MWL58" s="1117"/>
      <c r="MWM58" s="1117"/>
      <c r="MWN58" s="1117"/>
      <c r="MWO58" s="1117"/>
      <c r="MWP58" s="1117"/>
      <c r="MWQ58" s="1117"/>
      <c r="MWR58" s="1117"/>
      <c r="MWS58" s="1117"/>
      <c r="MWT58" s="1117"/>
      <c r="MWU58" s="1117"/>
      <c r="MWV58" s="1117"/>
      <c r="MWW58" s="1117"/>
      <c r="MWX58" s="1117"/>
      <c r="MWY58" s="1117"/>
      <c r="MWZ58" s="1117"/>
      <c r="MXA58" s="1117"/>
      <c r="MXB58" s="1117"/>
      <c r="MXC58" s="1117"/>
      <c r="MXD58" s="1117"/>
      <c r="MXE58" s="1117"/>
      <c r="MXF58" s="1117"/>
      <c r="MXG58" s="1117"/>
      <c r="MXH58" s="1117"/>
      <c r="MXI58" s="1117"/>
      <c r="MXJ58" s="1117"/>
      <c r="MXK58" s="1117"/>
      <c r="MXL58" s="1117"/>
      <c r="MXM58" s="1117"/>
      <c r="MXN58" s="1117"/>
      <c r="MXO58" s="1117"/>
      <c r="MXP58" s="1117"/>
      <c r="MXQ58" s="1117"/>
      <c r="MXR58" s="1117"/>
      <c r="MXS58" s="1117"/>
      <c r="MXT58" s="1117"/>
      <c r="MXU58" s="1117"/>
      <c r="MXV58" s="1117"/>
      <c r="MXW58" s="1117"/>
      <c r="MXX58" s="1117"/>
      <c r="MXY58" s="1117"/>
      <c r="MXZ58" s="1117"/>
      <c r="MYA58" s="1117"/>
      <c r="MYB58" s="1117"/>
      <c r="MYC58" s="1117"/>
      <c r="MYD58" s="1117"/>
      <c r="MYE58" s="1117"/>
      <c r="MYF58" s="1117"/>
      <c r="MYG58" s="1117"/>
      <c r="MYH58" s="1117"/>
      <c r="MYI58" s="1117"/>
      <c r="MYJ58" s="1117"/>
      <c r="MYK58" s="1117"/>
      <c r="MYL58" s="1118"/>
      <c r="MYM58" s="1116"/>
      <c r="MYN58" s="1117"/>
      <c r="MYO58" s="1117"/>
      <c r="MYP58" s="1117"/>
      <c r="MYQ58" s="1117"/>
      <c r="MYR58" s="1117"/>
      <c r="MYS58" s="1117"/>
      <c r="MYT58" s="1117"/>
      <c r="MYU58" s="1117"/>
      <c r="MYV58" s="1117"/>
      <c r="MYW58" s="1117"/>
      <c r="MYX58" s="1117"/>
      <c r="MYY58" s="1117"/>
      <c r="MYZ58" s="1117"/>
      <c r="MZA58" s="1117"/>
      <c r="MZB58" s="1117"/>
      <c r="MZC58" s="1117"/>
      <c r="MZD58" s="1117"/>
      <c r="MZE58" s="1117"/>
      <c r="MZF58" s="1117"/>
      <c r="MZG58" s="1117"/>
      <c r="MZH58" s="1117"/>
      <c r="MZI58" s="1117"/>
      <c r="MZJ58" s="1117"/>
      <c r="MZK58" s="1117"/>
      <c r="MZL58" s="1117"/>
      <c r="MZM58" s="1117"/>
      <c r="MZN58" s="1117"/>
      <c r="MZO58" s="1117"/>
      <c r="MZP58" s="1117"/>
      <c r="MZQ58" s="1117"/>
      <c r="MZR58" s="1117"/>
      <c r="MZS58" s="1117"/>
      <c r="MZT58" s="1117"/>
      <c r="MZU58" s="1117"/>
      <c r="MZV58" s="1117"/>
      <c r="MZW58" s="1117"/>
      <c r="MZX58" s="1117"/>
      <c r="MZY58" s="1117"/>
      <c r="MZZ58" s="1117"/>
      <c r="NAA58" s="1117"/>
      <c r="NAB58" s="1117"/>
      <c r="NAC58" s="1117"/>
      <c r="NAD58" s="1117"/>
      <c r="NAE58" s="1117"/>
      <c r="NAF58" s="1117"/>
      <c r="NAG58" s="1117"/>
      <c r="NAH58" s="1117"/>
      <c r="NAI58" s="1117"/>
      <c r="NAJ58" s="1117"/>
      <c r="NAK58" s="1117"/>
      <c r="NAL58" s="1117"/>
      <c r="NAM58" s="1117"/>
      <c r="NAN58" s="1118"/>
      <c r="NAO58" s="1116"/>
      <c r="NAP58" s="1117"/>
      <c r="NAQ58" s="1117"/>
      <c r="NAR58" s="1117"/>
      <c r="NAS58" s="1117"/>
      <c r="NAT58" s="1117"/>
      <c r="NAU58" s="1117"/>
      <c r="NAV58" s="1117"/>
      <c r="NAW58" s="1117"/>
      <c r="NAX58" s="1117"/>
      <c r="NAY58" s="1117"/>
      <c r="NAZ58" s="1117"/>
      <c r="NBA58" s="1117"/>
      <c r="NBB58" s="1117"/>
      <c r="NBC58" s="1117"/>
      <c r="NBD58" s="1117"/>
      <c r="NBE58" s="1117"/>
      <c r="NBF58" s="1117"/>
      <c r="NBG58" s="1117"/>
      <c r="NBH58" s="1117"/>
      <c r="NBI58" s="1117"/>
      <c r="NBJ58" s="1117"/>
      <c r="NBK58" s="1117"/>
      <c r="NBL58" s="1117"/>
      <c r="NBM58" s="1117"/>
      <c r="NBN58" s="1117"/>
      <c r="NBO58" s="1117"/>
      <c r="NBP58" s="1117"/>
      <c r="NBQ58" s="1117"/>
      <c r="NBR58" s="1117"/>
      <c r="NBS58" s="1117"/>
      <c r="NBT58" s="1117"/>
      <c r="NBU58" s="1117"/>
      <c r="NBV58" s="1117"/>
      <c r="NBW58" s="1117"/>
      <c r="NBX58" s="1117"/>
      <c r="NBY58" s="1117"/>
      <c r="NBZ58" s="1117"/>
      <c r="NCA58" s="1117"/>
      <c r="NCB58" s="1117"/>
      <c r="NCC58" s="1117"/>
      <c r="NCD58" s="1117"/>
      <c r="NCE58" s="1117"/>
      <c r="NCF58" s="1117"/>
      <c r="NCG58" s="1117"/>
      <c r="NCH58" s="1117"/>
      <c r="NCI58" s="1117"/>
      <c r="NCJ58" s="1117"/>
      <c r="NCK58" s="1117"/>
      <c r="NCL58" s="1117"/>
      <c r="NCM58" s="1117"/>
      <c r="NCN58" s="1117"/>
      <c r="NCO58" s="1117"/>
      <c r="NCP58" s="1118"/>
      <c r="NCQ58" s="1116"/>
      <c r="NCR58" s="1117"/>
      <c r="NCS58" s="1117"/>
      <c r="NCT58" s="1117"/>
      <c r="NCU58" s="1117"/>
      <c r="NCV58" s="1117"/>
      <c r="NCW58" s="1117"/>
      <c r="NCX58" s="1117"/>
      <c r="NCY58" s="1117"/>
      <c r="NCZ58" s="1117"/>
      <c r="NDA58" s="1117"/>
      <c r="NDB58" s="1117"/>
      <c r="NDC58" s="1117"/>
      <c r="NDD58" s="1117"/>
      <c r="NDE58" s="1117"/>
      <c r="NDF58" s="1117"/>
      <c r="NDG58" s="1117"/>
      <c r="NDH58" s="1117"/>
      <c r="NDI58" s="1117"/>
      <c r="NDJ58" s="1117"/>
      <c r="NDK58" s="1117"/>
      <c r="NDL58" s="1117"/>
      <c r="NDM58" s="1117"/>
      <c r="NDN58" s="1117"/>
      <c r="NDO58" s="1117"/>
      <c r="NDP58" s="1117"/>
      <c r="NDQ58" s="1117"/>
      <c r="NDR58" s="1117"/>
      <c r="NDS58" s="1117"/>
      <c r="NDT58" s="1117"/>
      <c r="NDU58" s="1117"/>
      <c r="NDV58" s="1117"/>
      <c r="NDW58" s="1117"/>
      <c r="NDX58" s="1117"/>
      <c r="NDY58" s="1117"/>
      <c r="NDZ58" s="1117"/>
      <c r="NEA58" s="1117"/>
      <c r="NEB58" s="1117"/>
      <c r="NEC58" s="1117"/>
      <c r="NED58" s="1117"/>
      <c r="NEE58" s="1117"/>
      <c r="NEF58" s="1117"/>
      <c r="NEG58" s="1117"/>
      <c r="NEH58" s="1117"/>
      <c r="NEI58" s="1117"/>
      <c r="NEJ58" s="1117"/>
      <c r="NEK58" s="1117"/>
      <c r="NEL58" s="1117"/>
      <c r="NEM58" s="1117"/>
      <c r="NEN58" s="1117"/>
      <c r="NEO58" s="1117"/>
      <c r="NEP58" s="1117"/>
      <c r="NEQ58" s="1117"/>
      <c r="NER58" s="1118"/>
      <c r="NES58" s="1116"/>
      <c r="NET58" s="1117"/>
      <c r="NEU58" s="1117"/>
      <c r="NEV58" s="1117"/>
      <c r="NEW58" s="1117"/>
      <c r="NEX58" s="1117"/>
      <c r="NEY58" s="1117"/>
      <c r="NEZ58" s="1117"/>
      <c r="NFA58" s="1117"/>
      <c r="NFB58" s="1117"/>
      <c r="NFC58" s="1117"/>
      <c r="NFD58" s="1117"/>
      <c r="NFE58" s="1117"/>
      <c r="NFF58" s="1117"/>
      <c r="NFG58" s="1117"/>
      <c r="NFH58" s="1117"/>
      <c r="NFI58" s="1117"/>
      <c r="NFJ58" s="1117"/>
      <c r="NFK58" s="1117"/>
      <c r="NFL58" s="1117"/>
      <c r="NFM58" s="1117"/>
      <c r="NFN58" s="1117"/>
      <c r="NFO58" s="1117"/>
      <c r="NFP58" s="1117"/>
      <c r="NFQ58" s="1117"/>
      <c r="NFR58" s="1117"/>
      <c r="NFS58" s="1117"/>
      <c r="NFT58" s="1117"/>
      <c r="NFU58" s="1117"/>
      <c r="NFV58" s="1117"/>
      <c r="NFW58" s="1117"/>
      <c r="NFX58" s="1117"/>
      <c r="NFY58" s="1117"/>
      <c r="NFZ58" s="1117"/>
      <c r="NGA58" s="1117"/>
      <c r="NGB58" s="1117"/>
      <c r="NGC58" s="1117"/>
      <c r="NGD58" s="1117"/>
      <c r="NGE58" s="1117"/>
      <c r="NGF58" s="1117"/>
      <c r="NGG58" s="1117"/>
      <c r="NGH58" s="1117"/>
      <c r="NGI58" s="1117"/>
      <c r="NGJ58" s="1117"/>
      <c r="NGK58" s="1117"/>
      <c r="NGL58" s="1117"/>
      <c r="NGM58" s="1117"/>
      <c r="NGN58" s="1117"/>
      <c r="NGO58" s="1117"/>
      <c r="NGP58" s="1117"/>
      <c r="NGQ58" s="1117"/>
      <c r="NGR58" s="1117"/>
      <c r="NGS58" s="1117"/>
      <c r="NGT58" s="1118"/>
      <c r="NGU58" s="1116"/>
      <c r="NGV58" s="1117"/>
      <c r="NGW58" s="1117"/>
      <c r="NGX58" s="1117"/>
      <c r="NGY58" s="1117"/>
      <c r="NGZ58" s="1117"/>
      <c r="NHA58" s="1117"/>
      <c r="NHB58" s="1117"/>
      <c r="NHC58" s="1117"/>
      <c r="NHD58" s="1117"/>
      <c r="NHE58" s="1117"/>
      <c r="NHF58" s="1117"/>
      <c r="NHG58" s="1117"/>
      <c r="NHH58" s="1117"/>
      <c r="NHI58" s="1117"/>
      <c r="NHJ58" s="1117"/>
      <c r="NHK58" s="1117"/>
      <c r="NHL58" s="1117"/>
      <c r="NHM58" s="1117"/>
      <c r="NHN58" s="1117"/>
      <c r="NHO58" s="1117"/>
      <c r="NHP58" s="1117"/>
      <c r="NHQ58" s="1117"/>
      <c r="NHR58" s="1117"/>
      <c r="NHS58" s="1117"/>
      <c r="NHT58" s="1117"/>
      <c r="NHU58" s="1117"/>
      <c r="NHV58" s="1117"/>
      <c r="NHW58" s="1117"/>
      <c r="NHX58" s="1117"/>
      <c r="NHY58" s="1117"/>
      <c r="NHZ58" s="1117"/>
      <c r="NIA58" s="1117"/>
      <c r="NIB58" s="1117"/>
      <c r="NIC58" s="1117"/>
      <c r="NID58" s="1117"/>
      <c r="NIE58" s="1117"/>
      <c r="NIF58" s="1117"/>
      <c r="NIG58" s="1117"/>
      <c r="NIH58" s="1117"/>
      <c r="NII58" s="1117"/>
      <c r="NIJ58" s="1117"/>
      <c r="NIK58" s="1117"/>
      <c r="NIL58" s="1117"/>
      <c r="NIM58" s="1117"/>
      <c r="NIN58" s="1117"/>
      <c r="NIO58" s="1117"/>
      <c r="NIP58" s="1117"/>
      <c r="NIQ58" s="1117"/>
      <c r="NIR58" s="1117"/>
      <c r="NIS58" s="1117"/>
      <c r="NIT58" s="1117"/>
      <c r="NIU58" s="1117"/>
      <c r="NIV58" s="1118"/>
      <c r="NIW58" s="1116"/>
      <c r="NIX58" s="1117"/>
      <c r="NIY58" s="1117"/>
      <c r="NIZ58" s="1117"/>
      <c r="NJA58" s="1117"/>
      <c r="NJB58" s="1117"/>
      <c r="NJC58" s="1117"/>
      <c r="NJD58" s="1117"/>
      <c r="NJE58" s="1117"/>
      <c r="NJF58" s="1117"/>
      <c r="NJG58" s="1117"/>
      <c r="NJH58" s="1117"/>
      <c r="NJI58" s="1117"/>
      <c r="NJJ58" s="1117"/>
      <c r="NJK58" s="1117"/>
      <c r="NJL58" s="1117"/>
      <c r="NJM58" s="1117"/>
      <c r="NJN58" s="1117"/>
      <c r="NJO58" s="1117"/>
      <c r="NJP58" s="1117"/>
      <c r="NJQ58" s="1117"/>
      <c r="NJR58" s="1117"/>
      <c r="NJS58" s="1117"/>
      <c r="NJT58" s="1117"/>
      <c r="NJU58" s="1117"/>
      <c r="NJV58" s="1117"/>
      <c r="NJW58" s="1117"/>
      <c r="NJX58" s="1117"/>
      <c r="NJY58" s="1117"/>
      <c r="NJZ58" s="1117"/>
      <c r="NKA58" s="1117"/>
      <c r="NKB58" s="1117"/>
      <c r="NKC58" s="1117"/>
      <c r="NKD58" s="1117"/>
      <c r="NKE58" s="1117"/>
      <c r="NKF58" s="1117"/>
      <c r="NKG58" s="1117"/>
      <c r="NKH58" s="1117"/>
      <c r="NKI58" s="1117"/>
      <c r="NKJ58" s="1117"/>
      <c r="NKK58" s="1117"/>
      <c r="NKL58" s="1117"/>
      <c r="NKM58" s="1117"/>
      <c r="NKN58" s="1117"/>
      <c r="NKO58" s="1117"/>
      <c r="NKP58" s="1117"/>
      <c r="NKQ58" s="1117"/>
      <c r="NKR58" s="1117"/>
      <c r="NKS58" s="1117"/>
      <c r="NKT58" s="1117"/>
      <c r="NKU58" s="1117"/>
      <c r="NKV58" s="1117"/>
      <c r="NKW58" s="1117"/>
      <c r="NKX58" s="1118"/>
      <c r="NKY58" s="1116"/>
      <c r="NKZ58" s="1117"/>
      <c r="NLA58" s="1117"/>
      <c r="NLB58" s="1117"/>
      <c r="NLC58" s="1117"/>
      <c r="NLD58" s="1117"/>
      <c r="NLE58" s="1117"/>
      <c r="NLF58" s="1117"/>
      <c r="NLG58" s="1117"/>
      <c r="NLH58" s="1117"/>
      <c r="NLI58" s="1117"/>
      <c r="NLJ58" s="1117"/>
      <c r="NLK58" s="1117"/>
      <c r="NLL58" s="1117"/>
      <c r="NLM58" s="1117"/>
      <c r="NLN58" s="1117"/>
      <c r="NLO58" s="1117"/>
      <c r="NLP58" s="1117"/>
      <c r="NLQ58" s="1117"/>
      <c r="NLR58" s="1117"/>
      <c r="NLS58" s="1117"/>
      <c r="NLT58" s="1117"/>
      <c r="NLU58" s="1117"/>
      <c r="NLV58" s="1117"/>
      <c r="NLW58" s="1117"/>
      <c r="NLX58" s="1117"/>
      <c r="NLY58" s="1117"/>
      <c r="NLZ58" s="1117"/>
      <c r="NMA58" s="1117"/>
      <c r="NMB58" s="1117"/>
      <c r="NMC58" s="1117"/>
      <c r="NMD58" s="1117"/>
      <c r="NME58" s="1117"/>
      <c r="NMF58" s="1117"/>
      <c r="NMG58" s="1117"/>
      <c r="NMH58" s="1117"/>
      <c r="NMI58" s="1117"/>
      <c r="NMJ58" s="1117"/>
      <c r="NMK58" s="1117"/>
      <c r="NML58" s="1117"/>
      <c r="NMM58" s="1117"/>
      <c r="NMN58" s="1117"/>
      <c r="NMO58" s="1117"/>
      <c r="NMP58" s="1117"/>
      <c r="NMQ58" s="1117"/>
      <c r="NMR58" s="1117"/>
      <c r="NMS58" s="1117"/>
      <c r="NMT58" s="1117"/>
      <c r="NMU58" s="1117"/>
      <c r="NMV58" s="1117"/>
      <c r="NMW58" s="1117"/>
      <c r="NMX58" s="1117"/>
      <c r="NMY58" s="1117"/>
      <c r="NMZ58" s="1118"/>
      <c r="NNA58" s="1116"/>
      <c r="NNB58" s="1117"/>
      <c r="NNC58" s="1117"/>
      <c r="NND58" s="1117"/>
      <c r="NNE58" s="1117"/>
      <c r="NNF58" s="1117"/>
      <c r="NNG58" s="1117"/>
      <c r="NNH58" s="1117"/>
      <c r="NNI58" s="1117"/>
      <c r="NNJ58" s="1117"/>
      <c r="NNK58" s="1117"/>
      <c r="NNL58" s="1117"/>
      <c r="NNM58" s="1117"/>
      <c r="NNN58" s="1117"/>
      <c r="NNO58" s="1117"/>
      <c r="NNP58" s="1117"/>
      <c r="NNQ58" s="1117"/>
      <c r="NNR58" s="1117"/>
      <c r="NNS58" s="1117"/>
      <c r="NNT58" s="1117"/>
      <c r="NNU58" s="1117"/>
      <c r="NNV58" s="1117"/>
      <c r="NNW58" s="1117"/>
      <c r="NNX58" s="1117"/>
      <c r="NNY58" s="1117"/>
      <c r="NNZ58" s="1117"/>
      <c r="NOA58" s="1117"/>
      <c r="NOB58" s="1117"/>
      <c r="NOC58" s="1117"/>
      <c r="NOD58" s="1117"/>
      <c r="NOE58" s="1117"/>
      <c r="NOF58" s="1117"/>
      <c r="NOG58" s="1117"/>
      <c r="NOH58" s="1117"/>
      <c r="NOI58" s="1117"/>
      <c r="NOJ58" s="1117"/>
      <c r="NOK58" s="1117"/>
      <c r="NOL58" s="1117"/>
      <c r="NOM58" s="1117"/>
      <c r="NON58" s="1117"/>
      <c r="NOO58" s="1117"/>
      <c r="NOP58" s="1117"/>
      <c r="NOQ58" s="1117"/>
      <c r="NOR58" s="1117"/>
      <c r="NOS58" s="1117"/>
      <c r="NOT58" s="1117"/>
      <c r="NOU58" s="1117"/>
      <c r="NOV58" s="1117"/>
      <c r="NOW58" s="1117"/>
      <c r="NOX58" s="1117"/>
      <c r="NOY58" s="1117"/>
      <c r="NOZ58" s="1117"/>
      <c r="NPA58" s="1117"/>
      <c r="NPB58" s="1118"/>
      <c r="NPC58" s="1116"/>
      <c r="NPD58" s="1117"/>
      <c r="NPE58" s="1117"/>
      <c r="NPF58" s="1117"/>
      <c r="NPG58" s="1117"/>
      <c r="NPH58" s="1117"/>
      <c r="NPI58" s="1117"/>
      <c r="NPJ58" s="1117"/>
      <c r="NPK58" s="1117"/>
      <c r="NPL58" s="1117"/>
      <c r="NPM58" s="1117"/>
      <c r="NPN58" s="1117"/>
      <c r="NPO58" s="1117"/>
      <c r="NPP58" s="1117"/>
      <c r="NPQ58" s="1117"/>
      <c r="NPR58" s="1117"/>
      <c r="NPS58" s="1117"/>
      <c r="NPT58" s="1117"/>
      <c r="NPU58" s="1117"/>
      <c r="NPV58" s="1117"/>
      <c r="NPW58" s="1117"/>
      <c r="NPX58" s="1117"/>
      <c r="NPY58" s="1117"/>
      <c r="NPZ58" s="1117"/>
      <c r="NQA58" s="1117"/>
      <c r="NQB58" s="1117"/>
      <c r="NQC58" s="1117"/>
      <c r="NQD58" s="1117"/>
      <c r="NQE58" s="1117"/>
      <c r="NQF58" s="1117"/>
      <c r="NQG58" s="1117"/>
      <c r="NQH58" s="1117"/>
      <c r="NQI58" s="1117"/>
      <c r="NQJ58" s="1117"/>
      <c r="NQK58" s="1117"/>
      <c r="NQL58" s="1117"/>
      <c r="NQM58" s="1117"/>
      <c r="NQN58" s="1117"/>
      <c r="NQO58" s="1117"/>
      <c r="NQP58" s="1117"/>
      <c r="NQQ58" s="1117"/>
      <c r="NQR58" s="1117"/>
      <c r="NQS58" s="1117"/>
      <c r="NQT58" s="1117"/>
      <c r="NQU58" s="1117"/>
      <c r="NQV58" s="1117"/>
      <c r="NQW58" s="1117"/>
      <c r="NQX58" s="1117"/>
      <c r="NQY58" s="1117"/>
      <c r="NQZ58" s="1117"/>
      <c r="NRA58" s="1117"/>
      <c r="NRB58" s="1117"/>
      <c r="NRC58" s="1117"/>
      <c r="NRD58" s="1118"/>
      <c r="NRE58" s="1116"/>
      <c r="NRF58" s="1117"/>
      <c r="NRG58" s="1117"/>
      <c r="NRH58" s="1117"/>
      <c r="NRI58" s="1117"/>
      <c r="NRJ58" s="1117"/>
      <c r="NRK58" s="1117"/>
      <c r="NRL58" s="1117"/>
      <c r="NRM58" s="1117"/>
      <c r="NRN58" s="1117"/>
      <c r="NRO58" s="1117"/>
      <c r="NRP58" s="1117"/>
      <c r="NRQ58" s="1117"/>
      <c r="NRR58" s="1117"/>
      <c r="NRS58" s="1117"/>
      <c r="NRT58" s="1117"/>
      <c r="NRU58" s="1117"/>
      <c r="NRV58" s="1117"/>
      <c r="NRW58" s="1117"/>
      <c r="NRX58" s="1117"/>
      <c r="NRY58" s="1117"/>
      <c r="NRZ58" s="1117"/>
      <c r="NSA58" s="1117"/>
      <c r="NSB58" s="1117"/>
      <c r="NSC58" s="1117"/>
      <c r="NSD58" s="1117"/>
      <c r="NSE58" s="1117"/>
      <c r="NSF58" s="1117"/>
      <c r="NSG58" s="1117"/>
      <c r="NSH58" s="1117"/>
      <c r="NSI58" s="1117"/>
      <c r="NSJ58" s="1117"/>
      <c r="NSK58" s="1117"/>
      <c r="NSL58" s="1117"/>
      <c r="NSM58" s="1117"/>
      <c r="NSN58" s="1117"/>
      <c r="NSO58" s="1117"/>
      <c r="NSP58" s="1117"/>
      <c r="NSQ58" s="1117"/>
      <c r="NSR58" s="1117"/>
      <c r="NSS58" s="1117"/>
      <c r="NST58" s="1117"/>
      <c r="NSU58" s="1117"/>
      <c r="NSV58" s="1117"/>
      <c r="NSW58" s="1117"/>
      <c r="NSX58" s="1117"/>
      <c r="NSY58" s="1117"/>
      <c r="NSZ58" s="1117"/>
      <c r="NTA58" s="1117"/>
      <c r="NTB58" s="1117"/>
      <c r="NTC58" s="1117"/>
      <c r="NTD58" s="1117"/>
      <c r="NTE58" s="1117"/>
      <c r="NTF58" s="1118"/>
      <c r="NTG58" s="1116"/>
      <c r="NTH58" s="1117"/>
      <c r="NTI58" s="1117"/>
      <c r="NTJ58" s="1117"/>
      <c r="NTK58" s="1117"/>
      <c r="NTL58" s="1117"/>
      <c r="NTM58" s="1117"/>
      <c r="NTN58" s="1117"/>
      <c r="NTO58" s="1117"/>
      <c r="NTP58" s="1117"/>
      <c r="NTQ58" s="1117"/>
      <c r="NTR58" s="1117"/>
      <c r="NTS58" s="1117"/>
      <c r="NTT58" s="1117"/>
      <c r="NTU58" s="1117"/>
      <c r="NTV58" s="1117"/>
      <c r="NTW58" s="1117"/>
      <c r="NTX58" s="1117"/>
      <c r="NTY58" s="1117"/>
      <c r="NTZ58" s="1117"/>
      <c r="NUA58" s="1117"/>
      <c r="NUB58" s="1117"/>
      <c r="NUC58" s="1117"/>
      <c r="NUD58" s="1117"/>
      <c r="NUE58" s="1117"/>
      <c r="NUF58" s="1117"/>
      <c r="NUG58" s="1117"/>
      <c r="NUH58" s="1117"/>
      <c r="NUI58" s="1117"/>
      <c r="NUJ58" s="1117"/>
      <c r="NUK58" s="1117"/>
      <c r="NUL58" s="1117"/>
      <c r="NUM58" s="1117"/>
      <c r="NUN58" s="1117"/>
      <c r="NUO58" s="1117"/>
      <c r="NUP58" s="1117"/>
      <c r="NUQ58" s="1117"/>
      <c r="NUR58" s="1117"/>
      <c r="NUS58" s="1117"/>
      <c r="NUT58" s="1117"/>
      <c r="NUU58" s="1117"/>
      <c r="NUV58" s="1117"/>
      <c r="NUW58" s="1117"/>
      <c r="NUX58" s="1117"/>
      <c r="NUY58" s="1117"/>
      <c r="NUZ58" s="1117"/>
      <c r="NVA58" s="1117"/>
      <c r="NVB58" s="1117"/>
      <c r="NVC58" s="1117"/>
      <c r="NVD58" s="1117"/>
      <c r="NVE58" s="1117"/>
      <c r="NVF58" s="1117"/>
      <c r="NVG58" s="1117"/>
      <c r="NVH58" s="1118"/>
      <c r="NVI58" s="1116"/>
      <c r="NVJ58" s="1117"/>
      <c r="NVK58" s="1117"/>
      <c r="NVL58" s="1117"/>
      <c r="NVM58" s="1117"/>
      <c r="NVN58" s="1117"/>
      <c r="NVO58" s="1117"/>
      <c r="NVP58" s="1117"/>
      <c r="NVQ58" s="1117"/>
      <c r="NVR58" s="1117"/>
      <c r="NVS58" s="1117"/>
      <c r="NVT58" s="1117"/>
      <c r="NVU58" s="1117"/>
      <c r="NVV58" s="1117"/>
      <c r="NVW58" s="1117"/>
      <c r="NVX58" s="1117"/>
      <c r="NVY58" s="1117"/>
      <c r="NVZ58" s="1117"/>
      <c r="NWA58" s="1117"/>
      <c r="NWB58" s="1117"/>
      <c r="NWC58" s="1117"/>
      <c r="NWD58" s="1117"/>
      <c r="NWE58" s="1117"/>
      <c r="NWF58" s="1117"/>
      <c r="NWG58" s="1117"/>
      <c r="NWH58" s="1117"/>
      <c r="NWI58" s="1117"/>
      <c r="NWJ58" s="1117"/>
      <c r="NWK58" s="1117"/>
      <c r="NWL58" s="1117"/>
      <c r="NWM58" s="1117"/>
      <c r="NWN58" s="1117"/>
      <c r="NWO58" s="1117"/>
      <c r="NWP58" s="1117"/>
      <c r="NWQ58" s="1117"/>
      <c r="NWR58" s="1117"/>
      <c r="NWS58" s="1117"/>
      <c r="NWT58" s="1117"/>
      <c r="NWU58" s="1117"/>
      <c r="NWV58" s="1117"/>
      <c r="NWW58" s="1117"/>
      <c r="NWX58" s="1117"/>
      <c r="NWY58" s="1117"/>
      <c r="NWZ58" s="1117"/>
      <c r="NXA58" s="1117"/>
      <c r="NXB58" s="1117"/>
      <c r="NXC58" s="1117"/>
      <c r="NXD58" s="1117"/>
      <c r="NXE58" s="1117"/>
      <c r="NXF58" s="1117"/>
      <c r="NXG58" s="1117"/>
      <c r="NXH58" s="1117"/>
      <c r="NXI58" s="1117"/>
      <c r="NXJ58" s="1118"/>
      <c r="NXK58" s="1116"/>
      <c r="NXL58" s="1117"/>
      <c r="NXM58" s="1117"/>
      <c r="NXN58" s="1117"/>
      <c r="NXO58" s="1117"/>
      <c r="NXP58" s="1117"/>
      <c r="NXQ58" s="1117"/>
      <c r="NXR58" s="1117"/>
      <c r="NXS58" s="1117"/>
      <c r="NXT58" s="1117"/>
      <c r="NXU58" s="1117"/>
      <c r="NXV58" s="1117"/>
      <c r="NXW58" s="1117"/>
      <c r="NXX58" s="1117"/>
      <c r="NXY58" s="1117"/>
      <c r="NXZ58" s="1117"/>
      <c r="NYA58" s="1117"/>
      <c r="NYB58" s="1117"/>
      <c r="NYC58" s="1117"/>
      <c r="NYD58" s="1117"/>
      <c r="NYE58" s="1117"/>
      <c r="NYF58" s="1117"/>
      <c r="NYG58" s="1117"/>
      <c r="NYH58" s="1117"/>
      <c r="NYI58" s="1117"/>
      <c r="NYJ58" s="1117"/>
      <c r="NYK58" s="1117"/>
      <c r="NYL58" s="1117"/>
      <c r="NYM58" s="1117"/>
      <c r="NYN58" s="1117"/>
      <c r="NYO58" s="1117"/>
      <c r="NYP58" s="1117"/>
      <c r="NYQ58" s="1117"/>
      <c r="NYR58" s="1117"/>
      <c r="NYS58" s="1117"/>
      <c r="NYT58" s="1117"/>
      <c r="NYU58" s="1117"/>
      <c r="NYV58" s="1117"/>
      <c r="NYW58" s="1117"/>
      <c r="NYX58" s="1117"/>
      <c r="NYY58" s="1117"/>
      <c r="NYZ58" s="1117"/>
      <c r="NZA58" s="1117"/>
      <c r="NZB58" s="1117"/>
      <c r="NZC58" s="1117"/>
      <c r="NZD58" s="1117"/>
      <c r="NZE58" s="1117"/>
      <c r="NZF58" s="1117"/>
      <c r="NZG58" s="1117"/>
      <c r="NZH58" s="1117"/>
      <c r="NZI58" s="1117"/>
      <c r="NZJ58" s="1117"/>
      <c r="NZK58" s="1117"/>
      <c r="NZL58" s="1118"/>
      <c r="NZM58" s="1116"/>
      <c r="NZN58" s="1117"/>
      <c r="NZO58" s="1117"/>
      <c r="NZP58" s="1117"/>
      <c r="NZQ58" s="1117"/>
      <c r="NZR58" s="1117"/>
      <c r="NZS58" s="1117"/>
      <c r="NZT58" s="1117"/>
      <c r="NZU58" s="1117"/>
      <c r="NZV58" s="1117"/>
      <c r="NZW58" s="1117"/>
      <c r="NZX58" s="1117"/>
      <c r="NZY58" s="1117"/>
      <c r="NZZ58" s="1117"/>
      <c r="OAA58" s="1117"/>
      <c r="OAB58" s="1117"/>
      <c r="OAC58" s="1117"/>
      <c r="OAD58" s="1117"/>
      <c r="OAE58" s="1117"/>
      <c r="OAF58" s="1117"/>
      <c r="OAG58" s="1117"/>
      <c r="OAH58" s="1117"/>
      <c r="OAI58" s="1117"/>
      <c r="OAJ58" s="1117"/>
      <c r="OAK58" s="1117"/>
      <c r="OAL58" s="1117"/>
      <c r="OAM58" s="1117"/>
      <c r="OAN58" s="1117"/>
      <c r="OAO58" s="1117"/>
      <c r="OAP58" s="1117"/>
      <c r="OAQ58" s="1117"/>
      <c r="OAR58" s="1117"/>
      <c r="OAS58" s="1117"/>
      <c r="OAT58" s="1117"/>
      <c r="OAU58" s="1117"/>
      <c r="OAV58" s="1117"/>
      <c r="OAW58" s="1117"/>
      <c r="OAX58" s="1117"/>
      <c r="OAY58" s="1117"/>
      <c r="OAZ58" s="1117"/>
      <c r="OBA58" s="1117"/>
      <c r="OBB58" s="1117"/>
      <c r="OBC58" s="1117"/>
      <c r="OBD58" s="1117"/>
      <c r="OBE58" s="1117"/>
      <c r="OBF58" s="1117"/>
      <c r="OBG58" s="1117"/>
      <c r="OBH58" s="1117"/>
      <c r="OBI58" s="1117"/>
      <c r="OBJ58" s="1117"/>
      <c r="OBK58" s="1117"/>
      <c r="OBL58" s="1117"/>
      <c r="OBM58" s="1117"/>
      <c r="OBN58" s="1118"/>
      <c r="OBO58" s="1116"/>
      <c r="OBP58" s="1117"/>
      <c r="OBQ58" s="1117"/>
      <c r="OBR58" s="1117"/>
      <c r="OBS58" s="1117"/>
      <c r="OBT58" s="1117"/>
      <c r="OBU58" s="1117"/>
      <c r="OBV58" s="1117"/>
      <c r="OBW58" s="1117"/>
      <c r="OBX58" s="1117"/>
      <c r="OBY58" s="1117"/>
      <c r="OBZ58" s="1117"/>
      <c r="OCA58" s="1117"/>
      <c r="OCB58" s="1117"/>
      <c r="OCC58" s="1117"/>
      <c r="OCD58" s="1117"/>
      <c r="OCE58" s="1117"/>
      <c r="OCF58" s="1117"/>
      <c r="OCG58" s="1117"/>
      <c r="OCH58" s="1117"/>
      <c r="OCI58" s="1117"/>
      <c r="OCJ58" s="1117"/>
      <c r="OCK58" s="1117"/>
      <c r="OCL58" s="1117"/>
      <c r="OCM58" s="1117"/>
      <c r="OCN58" s="1117"/>
      <c r="OCO58" s="1117"/>
      <c r="OCP58" s="1117"/>
      <c r="OCQ58" s="1117"/>
      <c r="OCR58" s="1117"/>
      <c r="OCS58" s="1117"/>
      <c r="OCT58" s="1117"/>
      <c r="OCU58" s="1117"/>
      <c r="OCV58" s="1117"/>
      <c r="OCW58" s="1117"/>
      <c r="OCX58" s="1117"/>
      <c r="OCY58" s="1117"/>
      <c r="OCZ58" s="1117"/>
      <c r="ODA58" s="1117"/>
      <c r="ODB58" s="1117"/>
      <c r="ODC58" s="1117"/>
      <c r="ODD58" s="1117"/>
      <c r="ODE58" s="1117"/>
      <c r="ODF58" s="1117"/>
      <c r="ODG58" s="1117"/>
      <c r="ODH58" s="1117"/>
      <c r="ODI58" s="1117"/>
      <c r="ODJ58" s="1117"/>
      <c r="ODK58" s="1117"/>
      <c r="ODL58" s="1117"/>
      <c r="ODM58" s="1117"/>
      <c r="ODN58" s="1117"/>
      <c r="ODO58" s="1117"/>
      <c r="ODP58" s="1118"/>
      <c r="ODQ58" s="1116"/>
      <c r="ODR58" s="1117"/>
      <c r="ODS58" s="1117"/>
      <c r="ODT58" s="1117"/>
      <c r="ODU58" s="1117"/>
      <c r="ODV58" s="1117"/>
      <c r="ODW58" s="1117"/>
      <c r="ODX58" s="1117"/>
      <c r="ODY58" s="1117"/>
      <c r="ODZ58" s="1117"/>
      <c r="OEA58" s="1117"/>
      <c r="OEB58" s="1117"/>
      <c r="OEC58" s="1117"/>
      <c r="OED58" s="1117"/>
      <c r="OEE58" s="1117"/>
      <c r="OEF58" s="1117"/>
      <c r="OEG58" s="1117"/>
      <c r="OEH58" s="1117"/>
      <c r="OEI58" s="1117"/>
      <c r="OEJ58" s="1117"/>
      <c r="OEK58" s="1117"/>
      <c r="OEL58" s="1117"/>
      <c r="OEM58" s="1117"/>
      <c r="OEN58" s="1117"/>
      <c r="OEO58" s="1117"/>
      <c r="OEP58" s="1117"/>
      <c r="OEQ58" s="1117"/>
      <c r="OER58" s="1117"/>
      <c r="OES58" s="1117"/>
      <c r="OET58" s="1117"/>
      <c r="OEU58" s="1117"/>
      <c r="OEV58" s="1117"/>
      <c r="OEW58" s="1117"/>
      <c r="OEX58" s="1117"/>
      <c r="OEY58" s="1117"/>
      <c r="OEZ58" s="1117"/>
      <c r="OFA58" s="1117"/>
      <c r="OFB58" s="1117"/>
      <c r="OFC58" s="1117"/>
      <c r="OFD58" s="1117"/>
      <c r="OFE58" s="1117"/>
      <c r="OFF58" s="1117"/>
      <c r="OFG58" s="1117"/>
      <c r="OFH58" s="1117"/>
      <c r="OFI58" s="1117"/>
      <c r="OFJ58" s="1117"/>
      <c r="OFK58" s="1117"/>
      <c r="OFL58" s="1117"/>
      <c r="OFM58" s="1117"/>
      <c r="OFN58" s="1117"/>
      <c r="OFO58" s="1117"/>
      <c r="OFP58" s="1117"/>
      <c r="OFQ58" s="1117"/>
      <c r="OFR58" s="1118"/>
      <c r="OFS58" s="1116"/>
      <c r="OFT58" s="1117"/>
      <c r="OFU58" s="1117"/>
      <c r="OFV58" s="1117"/>
      <c r="OFW58" s="1117"/>
      <c r="OFX58" s="1117"/>
      <c r="OFY58" s="1117"/>
      <c r="OFZ58" s="1117"/>
      <c r="OGA58" s="1117"/>
      <c r="OGB58" s="1117"/>
      <c r="OGC58" s="1117"/>
      <c r="OGD58" s="1117"/>
      <c r="OGE58" s="1117"/>
      <c r="OGF58" s="1117"/>
      <c r="OGG58" s="1117"/>
      <c r="OGH58" s="1117"/>
      <c r="OGI58" s="1117"/>
      <c r="OGJ58" s="1117"/>
      <c r="OGK58" s="1117"/>
      <c r="OGL58" s="1117"/>
      <c r="OGM58" s="1117"/>
      <c r="OGN58" s="1117"/>
      <c r="OGO58" s="1117"/>
      <c r="OGP58" s="1117"/>
      <c r="OGQ58" s="1117"/>
      <c r="OGR58" s="1117"/>
      <c r="OGS58" s="1117"/>
      <c r="OGT58" s="1117"/>
      <c r="OGU58" s="1117"/>
      <c r="OGV58" s="1117"/>
      <c r="OGW58" s="1117"/>
      <c r="OGX58" s="1117"/>
      <c r="OGY58" s="1117"/>
      <c r="OGZ58" s="1117"/>
      <c r="OHA58" s="1117"/>
      <c r="OHB58" s="1117"/>
      <c r="OHC58" s="1117"/>
      <c r="OHD58" s="1117"/>
      <c r="OHE58" s="1117"/>
      <c r="OHF58" s="1117"/>
      <c r="OHG58" s="1117"/>
      <c r="OHH58" s="1117"/>
      <c r="OHI58" s="1117"/>
      <c r="OHJ58" s="1117"/>
      <c r="OHK58" s="1117"/>
      <c r="OHL58" s="1117"/>
      <c r="OHM58" s="1117"/>
      <c r="OHN58" s="1117"/>
      <c r="OHO58" s="1117"/>
      <c r="OHP58" s="1117"/>
      <c r="OHQ58" s="1117"/>
      <c r="OHR58" s="1117"/>
      <c r="OHS58" s="1117"/>
      <c r="OHT58" s="1118"/>
      <c r="OHU58" s="1116"/>
      <c r="OHV58" s="1117"/>
      <c r="OHW58" s="1117"/>
      <c r="OHX58" s="1117"/>
      <c r="OHY58" s="1117"/>
      <c r="OHZ58" s="1117"/>
      <c r="OIA58" s="1117"/>
      <c r="OIB58" s="1117"/>
      <c r="OIC58" s="1117"/>
      <c r="OID58" s="1117"/>
      <c r="OIE58" s="1117"/>
      <c r="OIF58" s="1117"/>
      <c r="OIG58" s="1117"/>
      <c r="OIH58" s="1117"/>
      <c r="OII58" s="1117"/>
      <c r="OIJ58" s="1117"/>
      <c r="OIK58" s="1117"/>
      <c r="OIL58" s="1117"/>
      <c r="OIM58" s="1117"/>
      <c r="OIN58" s="1117"/>
      <c r="OIO58" s="1117"/>
      <c r="OIP58" s="1117"/>
      <c r="OIQ58" s="1117"/>
      <c r="OIR58" s="1117"/>
      <c r="OIS58" s="1117"/>
      <c r="OIT58" s="1117"/>
      <c r="OIU58" s="1117"/>
      <c r="OIV58" s="1117"/>
      <c r="OIW58" s="1117"/>
      <c r="OIX58" s="1117"/>
      <c r="OIY58" s="1117"/>
      <c r="OIZ58" s="1117"/>
      <c r="OJA58" s="1117"/>
      <c r="OJB58" s="1117"/>
      <c r="OJC58" s="1117"/>
      <c r="OJD58" s="1117"/>
      <c r="OJE58" s="1117"/>
      <c r="OJF58" s="1117"/>
      <c r="OJG58" s="1117"/>
      <c r="OJH58" s="1117"/>
      <c r="OJI58" s="1117"/>
      <c r="OJJ58" s="1117"/>
      <c r="OJK58" s="1117"/>
      <c r="OJL58" s="1117"/>
      <c r="OJM58" s="1117"/>
      <c r="OJN58" s="1117"/>
      <c r="OJO58" s="1117"/>
      <c r="OJP58" s="1117"/>
      <c r="OJQ58" s="1117"/>
      <c r="OJR58" s="1117"/>
      <c r="OJS58" s="1117"/>
      <c r="OJT58" s="1117"/>
      <c r="OJU58" s="1117"/>
      <c r="OJV58" s="1118"/>
      <c r="OJW58" s="1116"/>
      <c r="OJX58" s="1117"/>
      <c r="OJY58" s="1117"/>
      <c r="OJZ58" s="1117"/>
      <c r="OKA58" s="1117"/>
      <c r="OKB58" s="1117"/>
      <c r="OKC58" s="1117"/>
      <c r="OKD58" s="1117"/>
      <c r="OKE58" s="1117"/>
      <c r="OKF58" s="1117"/>
      <c r="OKG58" s="1117"/>
      <c r="OKH58" s="1117"/>
      <c r="OKI58" s="1117"/>
      <c r="OKJ58" s="1117"/>
      <c r="OKK58" s="1117"/>
      <c r="OKL58" s="1117"/>
      <c r="OKM58" s="1117"/>
      <c r="OKN58" s="1117"/>
      <c r="OKO58" s="1117"/>
      <c r="OKP58" s="1117"/>
      <c r="OKQ58" s="1117"/>
      <c r="OKR58" s="1117"/>
      <c r="OKS58" s="1117"/>
      <c r="OKT58" s="1117"/>
      <c r="OKU58" s="1117"/>
      <c r="OKV58" s="1117"/>
      <c r="OKW58" s="1117"/>
      <c r="OKX58" s="1117"/>
      <c r="OKY58" s="1117"/>
      <c r="OKZ58" s="1117"/>
      <c r="OLA58" s="1117"/>
      <c r="OLB58" s="1117"/>
      <c r="OLC58" s="1117"/>
      <c r="OLD58" s="1117"/>
      <c r="OLE58" s="1117"/>
      <c r="OLF58" s="1117"/>
      <c r="OLG58" s="1117"/>
      <c r="OLH58" s="1117"/>
      <c r="OLI58" s="1117"/>
      <c r="OLJ58" s="1117"/>
      <c r="OLK58" s="1117"/>
      <c r="OLL58" s="1117"/>
      <c r="OLM58" s="1117"/>
      <c r="OLN58" s="1117"/>
      <c r="OLO58" s="1117"/>
      <c r="OLP58" s="1117"/>
      <c r="OLQ58" s="1117"/>
      <c r="OLR58" s="1117"/>
      <c r="OLS58" s="1117"/>
      <c r="OLT58" s="1117"/>
      <c r="OLU58" s="1117"/>
      <c r="OLV58" s="1117"/>
      <c r="OLW58" s="1117"/>
      <c r="OLX58" s="1118"/>
      <c r="OLY58" s="1116"/>
      <c r="OLZ58" s="1117"/>
      <c r="OMA58" s="1117"/>
      <c r="OMB58" s="1117"/>
      <c r="OMC58" s="1117"/>
      <c r="OMD58" s="1117"/>
      <c r="OME58" s="1117"/>
      <c r="OMF58" s="1117"/>
      <c r="OMG58" s="1117"/>
      <c r="OMH58" s="1117"/>
      <c r="OMI58" s="1117"/>
      <c r="OMJ58" s="1117"/>
      <c r="OMK58" s="1117"/>
      <c r="OML58" s="1117"/>
      <c r="OMM58" s="1117"/>
      <c r="OMN58" s="1117"/>
      <c r="OMO58" s="1117"/>
      <c r="OMP58" s="1117"/>
      <c r="OMQ58" s="1117"/>
      <c r="OMR58" s="1117"/>
      <c r="OMS58" s="1117"/>
      <c r="OMT58" s="1117"/>
      <c r="OMU58" s="1117"/>
      <c r="OMV58" s="1117"/>
      <c r="OMW58" s="1117"/>
      <c r="OMX58" s="1117"/>
      <c r="OMY58" s="1117"/>
      <c r="OMZ58" s="1117"/>
      <c r="ONA58" s="1117"/>
      <c r="ONB58" s="1117"/>
      <c r="ONC58" s="1117"/>
      <c r="OND58" s="1117"/>
      <c r="ONE58" s="1117"/>
      <c r="ONF58" s="1117"/>
      <c r="ONG58" s="1117"/>
      <c r="ONH58" s="1117"/>
      <c r="ONI58" s="1117"/>
      <c r="ONJ58" s="1117"/>
      <c r="ONK58" s="1117"/>
      <c r="ONL58" s="1117"/>
      <c r="ONM58" s="1117"/>
      <c r="ONN58" s="1117"/>
      <c r="ONO58" s="1117"/>
      <c r="ONP58" s="1117"/>
      <c r="ONQ58" s="1117"/>
      <c r="ONR58" s="1117"/>
      <c r="ONS58" s="1117"/>
      <c r="ONT58" s="1117"/>
      <c r="ONU58" s="1117"/>
      <c r="ONV58" s="1117"/>
      <c r="ONW58" s="1117"/>
      <c r="ONX58" s="1117"/>
      <c r="ONY58" s="1117"/>
      <c r="ONZ58" s="1118"/>
      <c r="OOA58" s="1116"/>
      <c r="OOB58" s="1117"/>
      <c r="OOC58" s="1117"/>
      <c r="OOD58" s="1117"/>
      <c r="OOE58" s="1117"/>
      <c r="OOF58" s="1117"/>
      <c r="OOG58" s="1117"/>
      <c r="OOH58" s="1117"/>
      <c r="OOI58" s="1117"/>
      <c r="OOJ58" s="1117"/>
      <c r="OOK58" s="1117"/>
      <c r="OOL58" s="1117"/>
      <c r="OOM58" s="1117"/>
      <c r="OON58" s="1117"/>
      <c r="OOO58" s="1117"/>
      <c r="OOP58" s="1117"/>
      <c r="OOQ58" s="1117"/>
      <c r="OOR58" s="1117"/>
      <c r="OOS58" s="1117"/>
      <c r="OOT58" s="1117"/>
      <c r="OOU58" s="1117"/>
      <c r="OOV58" s="1117"/>
      <c r="OOW58" s="1117"/>
      <c r="OOX58" s="1117"/>
      <c r="OOY58" s="1117"/>
      <c r="OOZ58" s="1117"/>
      <c r="OPA58" s="1117"/>
      <c r="OPB58" s="1117"/>
      <c r="OPC58" s="1117"/>
      <c r="OPD58" s="1117"/>
      <c r="OPE58" s="1117"/>
      <c r="OPF58" s="1117"/>
      <c r="OPG58" s="1117"/>
      <c r="OPH58" s="1117"/>
      <c r="OPI58" s="1117"/>
      <c r="OPJ58" s="1117"/>
      <c r="OPK58" s="1117"/>
      <c r="OPL58" s="1117"/>
      <c r="OPM58" s="1117"/>
      <c r="OPN58" s="1117"/>
      <c r="OPO58" s="1117"/>
      <c r="OPP58" s="1117"/>
      <c r="OPQ58" s="1117"/>
      <c r="OPR58" s="1117"/>
      <c r="OPS58" s="1117"/>
      <c r="OPT58" s="1117"/>
      <c r="OPU58" s="1117"/>
      <c r="OPV58" s="1117"/>
      <c r="OPW58" s="1117"/>
      <c r="OPX58" s="1117"/>
      <c r="OPY58" s="1117"/>
      <c r="OPZ58" s="1117"/>
      <c r="OQA58" s="1117"/>
      <c r="OQB58" s="1118"/>
      <c r="OQC58" s="1116"/>
      <c r="OQD58" s="1117"/>
      <c r="OQE58" s="1117"/>
      <c r="OQF58" s="1117"/>
      <c r="OQG58" s="1117"/>
      <c r="OQH58" s="1117"/>
      <c r="OQI58" s="1117"/>
      <c r="OQJ58" s="1117"/>
      <c r="OQK58" s="1117"/>
      <c r="OQL58" s="1117"/>
      <c r="OQM58" s="1117"/>
      <c r="OQN58" s="1117"/>
      <c r="OQO58" s="1117"/>
      <c r="OQP58" s="1117"/>
      <c r="OQQ58" s="1117"/>
      <c r="OQR58" s="1117"/>
      <c r="OQS58" s="1117"/>
      <c r="OQT58" s="1117"/>
      <c r="OQU58" s="1117"/>
      <c r="OQV58" s="1117"/>
      <c r="OQW58" s="1117"/>
      <c r="OQX58" s="1117"/>
      <c r="OQY58" s="1117"/>
      <c r="OQZ58" s="1117"/>
      <c r="ORA58" s="1117"/>
      <c r="ORB58" s="1117"/>
      <c r="ORC58" s="1117"/>
      <c r="ORD58" s="1117"/>
      <c r="ORE58" s="1117"/>
      <c r="ORF58" s="1117"/>
      <c r="ORG58" s="1117"/>
      <c r="ORH58" s="1117"/>
      <c r="ORI58" s="1117"/>
      <c r="ORJ58" s="1117"/>
      <c r="ORK58" s="1117"/>
      <c r="ORL58" s="1117"/>
      <c r="ORM58" s="1117"/>
      <c r="ORN58" s="1117"/>
      <c r="ORO58" s="1117"/>
      <c r="ORP58" s="1117"/>
      <c r="ORQ58" s="1117"/>
      <c r="ORR58" s="1117"/>
      <c r="ORS58" s="1117"/>
      <c r="ORT58" s="1117"/>
      <c r="ORU58" s="1117"/>
      <c r="ORV58" s="1117"/>
      <c r="ORW58" s="1117"/>
      <c r="ORX58" s="1117"/>
      <c r="ORY58" s="1117"/>
      <c r="ORZ58" s="1117"/>
      <c r="OSA58" s="1117"/>
      <c r="OSB58" s="1117"/>
      <c r="OSC58" s="1117"/>
      <c r="OSD58" s="1118"/>
      <c r="OSE58" s="1116"/>
      <c r="OSF58" s="1117"/>
      <c r="OSG58" s="1117"/>
      <c r="OSH58" s="1117"/>
      <c r="OSI58" s="1117"/>
      <c r="OSJ58" s="1117"/>
      <c r="OSK58" s="1117"/>
      <c r="OSL58" s="1117"/>
      <c r="OSM58" s="1117"/>
      <c r="OSN58" s="1117"/>
      <c r="OSO58" s="1117"/>
      <c r="OSP58" s="1117"/>
      <c r="OSQ58" s="1117"/>
      <c r="OSR58" s="1117"/>
      <c r="OSS58" s="1117"/>
      <c r="OST58" s="1117"/>
      <c r="OSU58" s="1117"/>
      <c r="OSV58" s="1117"/>
      <c r="OSW58" s="1117"/>
      <c r="OSX58" s="1117"/>
      <c r="OSY58" s="1117"/>
      <c r="OSZ58" s="1117"/>
      <c r="OTA58" s="1117"/>
      <c r="OTB58" s="1117"/>
      <c r="OTC58" s="1117"/>
      <c r="OTD58" s="1117"/>
      <c r="OTE58" s="1117"/>
      <c r="OTF58" s="1117"/>
      <c r="OTG58" s="1117"/>
      <c r="OTH58" s="1117"/>
      <c r="OTI58" s="1117"/>
      <c r="OTJ58" s="1117"/>
      <c r="OTK58" s="1117"/>
      <c r="OTL58" s="1117"/>
      <c r="OTM58" s="1117"/>
      <c r="OTN58" s="1117"/>
      <c r="OTO58" s="1117"/>
      <c r="OTP58" s="1117"/>
      <c r="OTQ58" s="1117"/>
      <c r="OTR58" s="1117"/>
      <c r="OTS58" s="1117"/>
      <c r="OTT58" s="1117"/>
      <c r="OTU58" s="1117"/>
      <c r="OTV58" s="1117"/>
      <c r="OTW58" s="1117"/>
      <c r="OTX58" s="1117"/>
      <c r="OTY58" s="1117"/>
      <c r="OTZ58" s="1117"/>
      <c r="OUA58" s="1117"/>
      <c r="OUB58" s="1117"/>
      <c r="OUC58" s="1117"/>
      <c r="OUD58" s="1117"/>
      <c r="OUE58" s="1117"/>
      <c r="OUF58" s="1118"/>
      <c r="OUG58" s="1116"/>
      <c r="OUH58" s="1117"/>
      <c r="OUI58" s="1117"/>
      <c r="OUJ58" s="1117"/>
      <c r="OUK58" s="1117"/>
      <c r="OUL58" s="1117"/>
      <c r="OUM58" s="1117"/>
      <c r="OUN58" s="1117"/>
      <c r="OUO58" s="1117"/>
      <c r="OUP58" s="1117"/>
      <c r="OUQ58" s="1117"/>
      <c r="OUR58" s="1117"/>
      <c r="OUS58" s="1117"/>
      <c r="OUT58" s="1117"/>
      <c r="OUU58" s="1117"/>
      <c r="OUV58" s="1117"/>
      <c r="OUW58" s="1117"/>
      <c r="OUX58" s="1117"/>
      <c r="OUY58" s="1117"/>
      <c r="OUZ58" s="1117"/>
      <c r="OVA58" s="1117"/>
      <c r="OVB58" s="1117"/>
      <c r="OVC58" s="1117"/>
      <c r="OVD58" s="1117"/>
      <c r="OVE58" s="1117"/>
      <c r="OVF58" s="1117"/>
      <c r="OVG58" s="1117"/>
      <c r="OVH58" s="1117"/>
      <c r="OVI58" s="1117"/>
      <c r="OVJ58" s="1117"/>
      <c r="OVK58" s="1117"/>
      <c r="OVL58" s="1117"/>
      <c r="OVM58" s="1117"/>
      <c r="OVN58" s="1117"/>
      <c r="OVO58" s="1117"/>
      <c r="OVP58" s="1117"/>
      <c r="OVQ58" s="1117"/>
      <c r="OVR58" s="1117"/>
      <c r="OVS58" s="1117"/>
      <c r="OVT58" s="1117"/>
      <c r="OVU58" s="1117"/>
      <c r="OVV58" s="1117"/>
      <c r="OVW58" s="1117"/>
      <c r="OVX58" s="1117"/>
      <c r="OVY58" s="1117"/>
      <c r="OVZ58" s="1117"/>
      <c r="OWA58" s="1117"/>
      <c r="OWB58" s="1117"/>
      <c r="OWC58" s="1117"/>
      <c r="OWD58" s="1117"/>
      <c r="OWE58" s="1117"/>
      <c r="OWF58" s="1117"/>
      <c r="OWG58" s="1117"/>
      <c r="OWH58" s="1118"/>
      <c r="OWI58" s="1116"/>
      <c r="OWJ58" s="1117"/>
      <c r="OWK58" s="1117"/>
      <c r="OWL58" s="1117"/>
      <c r="OWM58" s="1117"/>
      <c r="OWN58" s="1117"/>
      <c r="OWO58" s="1117"/>
      <c r="OWP58" s="1117"/>
      <c r="OWQ58" s="1117"/>
      <c r="OWR58" s="1117"/>
      <c r="OWS58" s="1117"/>
      <c r="OWT58" s="1117"/>
      <c r="OWU58" s="1117"/>
      <c r="OWV58" s="1117"/>
      <c r="OWW58" s="1117"/>
      <c r="OWX58" s="1117"/>
      <c r="OWY58" s="1117"/>
      <c r="OWZ58" s="1117"/>
      <c r="OXA58" s="1117"/>
      <c r="OXB58" s="1117"/>
      <c r="OXC58" s="1117"/>
      <c r="OXD58" s="1117"/>
      <c r="OXE58" s="1117"/>
      <c r="OXF58" s="1117"/>
      <c r="OXG58" s="1117"/>
      <c r="OXH58" s="1117"/>
      <c r="OXI58" s="1117"/>
      <c r="OXJ58" s="1117"/>
      <c r="OXK58" s="1117"/>
      <c r="OXL58" s="1117"/>
      <c r="OXM58" s="1117"/>
      <c r="OXN58" s="1117"/>
      <c r="OXO58" s="1117"/>
      <c r="OXP58" s="1117"/>
      <c r="OXQ58" s="1117"/>
      <c r="OXR58" s="1117"/>
      <c r="OXS58" s="1117"/>
      <c r="OXT58" s="1117"/>
      <c r="OXU58" s="1117"/>
      <c r="OXV58" s="1117"/>
      <c r="OXW58" s="1117"/>
      <c r="OXX58" s="1117"/>
      <c r="OXY58" s="1117"/>
      <c r="OXZ58" s="1117"/>
      <c r="OYA58" s="1117"/>
      <c r="OYB58" s="1117"/>
      <c r="OYC58" s="1117"/>
      <c r="OYD58" s="1117"/>
      <c r="OYE58" s="1117"/>
      <c r="OYF58" s="1117"/>
      <c r="OYG58" s="1117"/>
      <c r="OYH58" s="1117"/>
      <c r="OYI58" s="1117"/>
      <c r="OYJ58" s="1118"/>
      <c r="OYK58" s="1116"/>
      <c r="OYL58" s="1117"/>
      <c r="OYM58" s="1117"/>
      <c r="OYN58" s="1117"/>
      <c r="OYO58" s="1117"/>
      <c r="OYP58" s="1117"/>
      <c r="OYQ58" s="1117"/>
      <c r="OYR58" s="1117"/>
      <c r="OYS58" s="1117"/>
      <c r="OYT58" s="1117"/>
      <c r="OYU58" s="1117"/>
      <c r="OYV58" s="1117"/>
      <c r="OYW58" s="1117"/>
      <c r="OYX58" s="1117"/>
      <c r="OYY58" s="1117"/>
      <c r="OYZ58" s="1117"/>
      <c r="OZA58" s="1117"/>
      <c r="OZB58" s="1117"/>
      <c r="OZC58" s="1117"/>
      <c r="OZD58" s="1117"/>
      <c r="OZE58" s="1117"/>
      <c r="OZF58" s="1117"/>
      <c r="OZG58" s="1117"/>
      <c r="OZH58" s="1117"/>
      <c r="OZI58" s="1117"/>
      <c r="OZJ58" s="1117"/>
      <c r="OZK58" s="1117"/>
      <c r="OZL58" s="1117"/>
      <c r="OZM58" s="1117"/>
      <c r="OZN58" s="1117"/>
      <c r="OZO58" s="1117"/>
      <c r="OZP58" s="1117"/>
      <c r="OZQ58" s="1117"/>
      <c r="OZR58" s="1117"/>
      <c r="OZS58" s="1117"/>
      <c r="OZT58" s="1117"/>
      <c r="OZU58" s="1117"/>
      <c r="OZV58" s="1117"/>
      <c r="OZW58" s="1117"/>
      <c r="OZX58" s="1117"/>
      <c r="OZY58" s="1117"/>
      <c r="OZZ58" s="1117"/>
      <c r="PAA58" s="1117"/>
      <c r="PAB58" s="1117"/>
      <c r="PAC58" s="1117"/>
      <c r="PAD58" s="1117"/>
      <c r="PAE58" s="1117"/>
      <c r="PAF58" s="1117"/>
      <c r="PAG58" s="1117"/>
      <c r="PAH58" s="1117"/>
      <c r="PAI58" s="1117"/>
      <c r="PAJ58" s="1117"/>
      <c r="PAK58" s="1117"/>
      <c r="PAL58" s="1118"/>
      <c r="PAM58" s="1116"/>
      <c r="PAN58" s="1117"/>
      <c r="PAO58" s="1117"/>
      <c r="PAP58" s="1117"/>
      <c r="PAQ58" s="1117"/>
      <c r="PAR58" s="1117"/>
      <c r="PAS58" s="1117"/>
      <c r="PAT58" s="1117"/>
      <c r="PAU58" s="1117"/>
      <c r="PAV58" s="1117"/>
      <c r="PAW58" s="1117"/>
      <c r="PAX58" s="1117"/>
      <c r="PAY58" s="1117"/>
      <c r="PAZ58" s="1117"/>
      <c r="PBA58" s="1117"/>
      <c r="PBB58" s="1117"/>
      <c r="PBC58" s="1117"/>
      <c r="PBD58" s="1117"/>
      <c r="PBE58" s="1117"/>
      <c r="PBF58" s="1117"/>
      <c r="PBG58" s="1117"/>
      <c r="PBH58" s="1117"/>
      <c r="PBI58" s="1117"/>
      <c r="PBJ58" s="1117"/>
      <c r="PBK58" s="1117"/>
      <c r="PBL58" s="1117"/>
      <c r="PBM58" s="1117"/>
      <c r="PBN58" s="1117"/>
      <c r="PBO58" s="1117"/>
      <c r="PBP58" s="1117"/>
      <c r="PBQ58" s="1117"/>
      <c r="PBR58" s="1117"/>
      <c r="PBS58" s="1117"/>
      <c r="PBT58" s="1117"/>
      <c r="PBU58" s="1117"/>
      <c r="PBV58" s="1117"/>
      <c r="PBW58" s="1117"/>
      <c r="PBX58" s="1117"/>
      <c r="PBY58" s="1117"/>
      <c r="PBZ58" s="1117"/>
      <c r="PCA58" s="1117"/>
      <c r="PCB58" s="1117"/>
      <c r="PCC58" s="1117"/>
      <c r="PCD58" s="1117"/>
      <c r="PCE58" s="1117"/>
      <c r="PCF58" s="1117"/>
      <c r="PCG58" s="1117"/>
      <c r="PCH58" s="1117"/>
      <c r="PCI58" s="1117"/>
      <c r="PCJ58" s="1117"/>
      <c r="PCK58" s="1117"/>
      <c r="PCL58" s="1117"/>
      <c r="PCM58" s="1117"/>
      <c r="PCN58" s="1118"/>
      <c r="PCO58" s="1116"/>
      <c r="PCP58" s="1117"/>
      <c r="PCQ58" s="1117"/>
      <c r="PCR58" s="1117"/>
      <c r="PCS58" s="1117"/>
      <c r="PCT58" s="1117"/>
      <c r="PCU58" s="1117"/>
      <c r="PCV58" s="1117"/>
      <c r="PCW58" s="1117"/>
      <c r="PCX58" s="1117"/>
      <c r="PCY58" s="1117"/>
      <c r="PCZ58" s="1117"/>
      <c r="PDA58" s="1117"/>
      <c r="PDB58" s="1117"/>
      <c r="PDC58" s="1117"/>
      <c r="PDD58" s="1117"/>
      <c r="PDE58" s="1117"/>
      <c r="PDF58" s="1117"/>
      <c r="PDG58" s="1117"/>
      <c r="PDH58" s="1117"/>
      <c r="PDI58" s="1117"/>
      <c r="PDJ58" s="1117"/>
      <c r="PDK58" s="1117"/>
      <c r="PDL58" s="1117"/>
      <c r="PDM58" s="1117"/>
      <c r="PDN58" s="1117"/>
      <c r="PDO58" s="1117"/>
      <c r="PDP58" s="1117"/>
      <c r="PDQ58" s="1117"/>
      <c r="PDR58" s="1117"/>
      <c r="PDS58" s="1117"/>
      <c r="PDT58" s="1117"/>
      <c r="PDU58" s="1117"/>
      <c r="PDV58" s="1117"/>
      <c r="PDW58" s="1117"/>
      <c r="PDX58" s="1117"/>
      <c r="PDY58" s="1117"/>
      <c r="PDZ58" s="1117"/>
      <c r="PEA58" s="1117"/>
      <c r="PEB58" s="1117"/>
      <c r="PEC58" s="1117"/>
      <c r="PED58" s="1117"/>
      <c r="PEE58" s="1117"/>
      <c r="PEF58" s="1117"/>
      <c r="PEG58" s="1117"/>
      <c r="PEH58" s="1117"/>
      <c r="PEI58" s="1117"/>
      <c r="PEJ58" s="1117"/>
      <c r="PEK58" s="1117"/>
      <c r="PEL58" s="1117"/>
      <c r="PEM58" s="1117"/>
      <c r="PEN58" s="1117"/>
      <c r="PEO58" s="1117"/>
      <c r="PEP58" s="1118"/>
      <c r="PEQ58" s="1116"/>
      <c r="PER58" s="1117"/>
      <c r="PES58" s="1117"/>
      <c r="PET58" s="1117"/>
      <c r="PEU58" s="1117"/>
      <c r="PEV58" s="1117"/>
      <c r="PEW58" s="1117"/>
      <c r="PEX58" s="1117"/>
      <c r="PEY58" s="1117"/>
      <c r="PEZ58" s="1117"/>
      <c r="PFA58" s="1117"/>
      <c r="PFB58" s="1117"/>
      <c r="PFC58" s="1117"/>
      <c r="PFD58" s="1117"/>
      <c r="PFE58" s="1117"/>
      <c r="PFF58" s="1117"/>
      <c r="PFG58" s="1117"/>
      <c r="PFH58" s="1117"/>
      <c r="PFI58" s="1117"/>
      <c r="PFJ58" s="1117"/>
      <c r="PFK58" s="1117"/>
      <c r="PFL58" s="1117"/>
      <c r="PFM58" s="1117"/>
      <c r="PFN58" s="1117"/>
      <c r="PFO58" s="1117"/>
      <c r="PFP58" s="1117"/>
      <c r="PFQ58" s="1117"/>
      <c r="PFR58" s="1117"/>
      <c r="PFS58" s="1117"/>
      <c r="PFT58" s="1117"/>
      <c r="PFU58" s="1117"/>
      <c r="PFV58" s="1117"/>
      <c r="PFW58" s="1117"/>
      <c r="PFX58" s="1117"/>
      <c r="PFY58" s="1117"/>
      <c r="PFZ58" s="1117"/>
      <c r="PGA58" s="1117"/>
      <c r="PGB58" s="1117"/>
      <c r="PGC58" s="1117"/>
      <c r="PGD58" s="1117"/>
      <c r="PGE58" s="1117"/>
      <c r="PGF58" s="1117"/>
      <c r="PGG58" s="1117"/>
      <c r="PGH58" s="1117"/>
      <c r="PGI58" s="1117"/>
      <c r="PGJ58" s="1117"/>
      <c r="PGK58" s="1117"/>
      <c r="PGL58" s="1117"/>
      <c r="PGM58" s="1117"/>
      <c r="PGN58" s="1117"/>
      <c r="PGO58" s="1117"/>
      <c r="PGP58" s="1117"/>
      <c r="PGQ58" s="1117"/>
      <c r="PGR58" s="1118"/>
      <c r="PGS58" s="1116"/>
      <c r="PGT58" s="1117"/>
      <c r="PGU58" s="1117"/>
      <c r="PGV58" s="1117"/>
      <c r="PGW58" s="1117"/>
      <c r="PGX58" s="1117"/>
      <c r="PGY58" s="1117"/>
      <c r="PGZ58" s="1117"/>
      <c r="PHA58" s="1117"/>
      <c r="PHB58" s="1117"/>
      <c r="PHC58" s="1117"/>
      <c r="PHD58" s="1117"/>
      <c r="PHE58" s="1117"/>
      <c r="PHF58" s="1117"/>
      <c r="PHG58" s="1117"/>
      <c r="PHH58" s="1117"/>
      <c r="PHI58" s="1117"/>
      <c r="PHJ58" s="1117"/>
      <c r="PHK58" s="1117"/>
      <c r="PHL58" s="1117"/>
      <c r="PHM58" s="1117"/>
      <c r="PHN58" s="1117"/>
      <c r="PHO58" s="1117"/>
      <c r="PHP58" s="1117"/>
      <c r="PHQ58" s="1117"/>
      <c r="PHR58" s="1117"/>
      <c r="PHS58" s="1117"/>
      <c r="PHT58" s="1117"/>
      <c r="PHU58" s="1117"/>
      <c r="PHV58" s="1117"/>
      <c r="PHW58" s="1117"/>
      <c r="PHX58" s="1117"/>
      <c r="PHY58" s="1117"/>
      <c r="PHZ58" s="1117"/>
      <c r="PIA58" s="1117"/>
      <c r="PIB58" s="1117"/>
      <c r="PIC58" s="1117"/>
      <c r="PID58" s="1117"/>
      <c r="PIE58" s="1117"/>
      <c r="PIF58" s="1117"/>
      <c r="PIG58" s="1117"/>
      <c r="PIH58" s="1117"/>
      <c r="PII58" s="1117"/>
      <c r="PIJ58" s="1117"/>
      <c r="PIK58" s="1117"/>
      <c r="PIL58" s="1117"/>
      <c r="PIM58" s="1117"/>
      <c r="PIN58" s="1117"/>
      <c r="PIO58" s="1117"/>
      <c r="PIP58" s="1117"/>
      <c r="PIQ58" s="1117"/>
      <c r="PIR58" s="1117"/>
      <c r="PIS58" s="1117"/>
      <c r="PIT58" s="1118"/>
      <c r="PIU58" s="1116"/>
      <c r="PIV58" s="1117"/>
      <c r="PIW58" s="1117"/>
      <c r="PIX58" s="1117"/>
      <c r="PIY58" s="1117"/>
      <c r="PIZ58" s="1117"/>
      <c r="PJA58" s="1117"/>
      <c r="PJB58" s="1117"/>
      <c r="PJC58" s="1117"/>
      <c r="PJD58" s="1117"/>
      <c r="PJE58" s="1117"/>
      <c r="PJF58" s="1117"/>
      <c r="PJG58" s="1117"/>
      <c r="PJH58" s="1117"/>
      <c r="PJI58" s="1117"/>
      <c r="PJJ58" s="1117"/>
      <c r="PJK58" s="1117"/>
      <c r="PJL58" s="1117"/>
      <c r="PJM58" s="1117"/>
      <c r="PJN58" s="1117"/>
      <c r="PJO58" s="1117"/>
      <c r="PJP58" s="1117"/>
      <c r="PJQ58" s="1117"/>
      <c r="PJR58" s="1117"/>
      <c r="PJS58" s="1117"/>
      <c r="PJT58" s="1117"/>
      <c r="PJU58" s="1117"/>
      <c r="PJV58" s="1117"/>
      <c r="PJW58" s="1117"/>
      <c r="PJX58" s="1117"/>
      <c r="PJY58" s="1117"/>
      <c r="PJZ58" s="1117"/>
      <c r="PKA58" s="1117"/>
      <c r="PKB58" s="1117"/>
      <c r="PKC58" s="1117"/>
      <c r="PKD58" s="1117"/>
      <c r="PKE58" s="1117"/>
      <c r="PKF58" s="1117"/>
      <c r="PKG58" s="1117"/>
      <c r="PKH58" s="1117"/>
      <c r="PKI58" s="1117"/>
      <c r="PKJ58" s="1117"/>
      <c r="PKK58" s="1117"/>
      <c r="PKL58" s="1117"/>
      <c r="PKM58" s="1117"/>
      <c r="PKN58" s="1117"/>
      <c r="PKO58" s="1117"/>
      <c r="PKP58" s="1117"/>
      <c r="PKQ58" s="1117"/>
      <c r="PKR58" s="1117"/>
      <c r="PKS58" s="1117"/>
      <c r="PKT58" s="1117"/>
      <c r="PKU58" s="1117"/>
      <c r="PKV58" s="1118"/>
      <c r="PKW58" s="1116"/>
      <c r="PKX58" s="1117"/>
      <c r="PKY58" s="1117"/>
      <c r="PKZ58" s="1117"/>
      <c r="PLA58" s="1117"/>
      <c r="PLB58" s="1117"/>
      <c r="PLC58" s="1117"/>
      <c r="PLD58" s="1117"/>
      <c r="PLE58" s="1117"/>
      <c r="PLF58" s="1117"/>
      <c r="PLG58" s="1117"/>
      <c r="PLH58" s="1117"/>
      <c r="PLI58" s="1117"/>
      <c r="PLJ58" s="1117"/>
      <c r="PLK58" s="1117"/>
      <c r="PLL58" s="1117"/>
      <c r="PLM58" s="1117"/>
      <c r="PLN58" s="1117"/>
      <c r="PLO58" s="1117"/>
      <c r="PLP58" s="1117"/>
      <c r="PLQ58" s="1117"/>
      <c r="PLR58" s="1117"/>
      <c r="PLS58" s="1117"/>
      <c r="PLT58" s="1117"/>
      <c r="PLU58" s="1117"/>
      <c r="PLV58" s="1117"/>
      <c r="PLW58" s="1117"/>
      <c r="PLX58" s="1117"/>
      <c r="PLY58" s="1117"/>
      <c r="PLZ58" s="1117"/>
      <c r="PMA58" s="1117"/>
      <c r="PMB58" s="1117"/>
      <c r="PMC58" s="1117"/>
      <c r="PMD58" s="1117"/>
      <c r="PME58" s="1117"/>
      <c r="PMF58" s="1117"/>
      <c r="PMG58" s="1117"/>
      <c r="PMH58" s="1117"/>
      <c r="PMI58" s="1117"/>
      <c r="PMJ58" s="1117"/>
      <c r="PMK58" s="1117"/>
      <c r="PML58" s="1117"/>
      <c r="PMM58" s="1117"/>
      <c r="PMN58" s="1117"/>
      <c r="PMO58" s="1117"/>
      <c r="PMP58" s="1117"/>
      <c r="PMQ58" s="1117"/>
      <c r="PMR58" s="1117"/>
      <c r="PMS58" s="1117"/>
      <c r="PMT58" s="1117"/>
      <c r="PMU58" s="1117"/>
      <c r="PMV58" s="1117"/>
      <c r="PMW58" s="1117"/>
      <c r="PMX58" s="1118"/>
      <c r="PMY58" s="1116"/>
      <c r="PMZ58" s="1117"/>
      <c r="PNA58" s="1117"/>
      <c r="PNB58" s="1117"/>
      <c r="PNC58" s="1117"/>
      <c r="PND58" s="1117"/>
      <c r="PNE58" s="1117"/>
      <c r="PNF58" s="1117"/>
      <c r="PNG58" s="1117"/>
      <c r="PNH58" s="1117"/>
      <c r="PNI58" s="1117"/>
      <c r="PNJ58" s="1117"/>
      <c r="PNK58" s="1117"/>
      <c r="PNL58" s="1117"/>
      <c r="PNM58" s="1117"/>
      <c r="PNN58" s="1117"/>
      <c r="PNO58" s="1117"/>
      <c r="PNP58" s="1117"/>
      <c r="PNQ58" s="1117"/>
      <c r="PNR58" s="1117"/>
      <c r="PNS58" s="1117"/>
      <c r="PNT58" s="1117"/>
      <c r="PNU58" s="1117"/>
      <c r="PNV58" s="1117"/>
      <c r="PNW58" s="1117"/>
      <c r="PNX58" s="1117"/>
      <c r="PNY58" s="1117"/>
      <c r="PNZ58" s="1117"/>
      <c r="POA58" s="1117"/>
      <c r="POB58" s="1117"/>
      <c r="POC58" s="1117"/>
      <c r="POD58" s="1117"/>
      <c r="POE58" s="1117"/>
      <c r="POF58" s="1117"/>
      <c r="POG58" s="1117"/>
      <c r="POH58" s="1117"/>
      <c r="POI58" s="1117"/>
      <c r="POJ58" s="1117"/>
      <c r="POK58" s="1117"/>
      <c r="POL58" s="1117"/>
      <c r="POM58" s="1117"/>
      <c r="PON58" s="1117"/>
      <c r="POO58" s="1117"/>
      <c r="POP58" s="1117"/>
      <c r="POQ58" s="1117"/>
      <c r="POR58" s="1117"/>
      <c r="POS58" s="1117"/>
      <c r="POT58" s="1117"/>
      <c r="POU58" s="1117"/>
      <c r="POV58" s="1117"/>
      <c r="POW58" s="1117"/>
      <c r="POX58" s="1117"/>
      <c r="POY58" s="1117"/>
      <c r="POZ58" s="1118"/>
      <c r="PPA58" s="1116"/>
      <c r="PPB58" s="1117"/>
      <c r="PPC58" s="1117"/>
      <c r="PPD58" s="1117"/>
      <c r="PPE58" s="1117"/>
      <c r="PPF58" s="1117"/>
      <c r="PPG58" s="1117"/>
      <c r="PPH58" s="1117"/>
      <c r="PPI58" s="1117"/>
      <c r="PPJ58" s="1117"/>
      <c r="PPK58" s="1117"/>
      <c r="PPL58" s="1117"/>
      <c r="PPM58" s="1117"/>
      <c r="PPN58" s="1117"/>
      <c r="PPO58" s="1117"/>
      <c r="PPP58" s="1117"/>
      <c r="PPQ58" s="1117"/>
      <c r="PPR58" s="1117"/>
      <c r="PPS58" s="1117"/>
      <c r="PPT58" s="1117"/>
      <c r="PPU58" s="1117"/>
      <c r="PPV58" s="1117"/>
      <c r="PPW58" s="1117"/>
      <c r="PPX58" s="1117"/>
      <c r="PPY58" s="1117"/>
      <c r="PPZ58" s="1117"/>
      <c r="PQA58" s="1117"/>
      <c r="PQB58" s="1117"/>
      <c r="PQC58" s="1117"/>
      <c r="PQD58" s="1117"/>
      <c r="PQE58" s="1117"/>
      <c r="PQF58" s="1117"/>
      <c r="PQG58" s="1117"/>
      <c r="PQH58" s="1117"/>
      <c r="PQI58" s="1117"/>
      <c r="PQJ58" s="1117"/>
      <c r="PQK58" s="1117"/>
      <c r="PQL58" s="1117"/>
      <c r="PQM58" s="1117"/>
      <c r="PQN58" s="1117"/>
      <c r="PQO58" s="1117"/>
      <c r="PQP58" s="1117"/>
      <c r="PQQ58" s="1117"/>
      <c r="PQR58" s="1117"/>
      <c r="PQS58" s="1117"/>
      <c r="PQT58" s="1117"/>
      <c r="PQU58" s="1117"/>
      <c r="PQV58" s="1117"/>
      <c r="PQW58" s="1117"/>
      <c r="PQX58" s="1117"/>
      <c r="PQY58" s="1117"/>
      <c r="PQZ58" s="1117"/>
      <c r="PRA58" s="1117"/>
      <c r="PRB58" s="1118"/>
      <c r="PRC58" s="1116"/>
      <c r="PRD58" s="1117"/>
      <c r="PRE58" s="1117"/>
      <c r="PRF58" s="1117"/>
      <c r="PRG58" s="1117"/>
      <c r="PRH58" s="1117"/>
      <c r="PRI58" s="1117"/>
      <c r="PRJ58" s="1117"/>
      <c r="PRK58" s="1117"/>
      <c r="PRL58" s="1117"/>
      <c r="PRM58" s="1117"/>
      <c r="PRN58" s="1117"/>
      <c r="PRO58" s="1117"/>
      <c r="PRP58" s="1117"/>
      <c r="PRQ58" s="1117"/>
      <c r="PRR58" s="1117"/>
      <c r="PRS58" s="1117"/>
      <c r="PRT58" s="1117"/>
      <c r="PRU58" s="1117"/>
      <c r="PRV58" s="1117"/>
      <c r="PRW58" s="1117"/>
      <c r="PRX58" s="1117"/>
      <c r="PRY58" s="1117"/>
      <c r="PRZ58" s="1117"/>
      <c r="PSA58" s="1117"/>
      <c r="PSB58" s="1117"/>
      <c r="PSC58" s="1117"/>
      <c r="PSD58" s="1117"/>
      <c r="PSE58" s="1117"/>
      <c r="PSF58" s="1117"/>
      <c r="PSG58" s="1117"/>
      <c r="PSH58" s="1117"/>
      <c r="PSI58" s="1117"/>
      <c r="PSJ58" s="1117"/>
      <c r="PSK58" s="1117"/>
      <c r="PSL58" s="1117"/>
      <c r="PSM58" s="1117"/>
      <c r="PSN58" s="1117"/>
      <c r="PSO58" s="1117"/>
      <c r="PSP58" s="1117"/>
      <c r="PSQ58" s="1117"/>
      <c r="PSR58" s="1117"/>
      <c r="PSS58" s="1117"/>
      <c r="PST58" s="1117"/>
      <c r="PSU58" s="1117"/>
      <c r="PSV58" s="1117"/>
      <c r="PSW58" s="1117"/>
      <c r="PSX58" s="1117"/>
      <c r="PSY58" s="1117"/>
      <c r="PSZ58" s="1117"/>
      <c r="PTA58" s="1117"/>
      <c r="PTB58" s="1117"/>
      <c r="PTC58" s="1117"/>
      <c r="PTD58" s="1118"/>
      <c r="PTE58" s="1116"/>
      <c r="PTF58" s="1117"/>
      <c r="PTG58" s="1117"/>
      <c r="PTH58" s="1117"/>
      <c r="PTI58" s="1117"/>
      <c r="PTJ58" s="1117"/>
      <c r="PTK58" s="1117"/>
      <c r="PTL58" s="1117"/>
      <c r="PTM58" s="1117"/>
      <c r="PTN58" s="1117"/>
      <c r="PTO58" s="1117"/>
      <c r="PTP58" s="1117"/>
      <c r="PTQ58" s="1117"/>
      <c r="PTR58" s="1117"/>
      <c r="PTS58" s="1117"/>
      <c r="PTT58" s="1117"/>
      <c r="PTU58" s="1117"/>
      <c r="PTV58" s="1117"/>
      <c r="PTW58" s="1117"/>
      <c r="PTX58" s="1117"/>
      <c r="PTY58" s="1117"/>
      <c r="PTZ58" s="1117"/>
      <c r="PUA58" s="1117"/>
      <c r="PUB58" s="1117"/>
      <c r="PUC58" s="1117"/>
      <c r="PUD58" s="1117"/>
      <c r="PUE58" s="1117"/>
      <c r="PUF58" s="1117"/>
      <c r="PUG58" s="1117"/>
      <c r="PUH58" s="1117"/>
      <c r="PUI58" s="1117"/>
      <c r="PUJ58" s="1117"/>
      <c r="PUK58" s="1117"/>
      <c r="PUL58" s="1117"/>
      <c r="PUM58" s="1117"/>
      <c r="PUN58" s="1117"/>
      <c r="PUO58" s="1117"/>
      <c r="PUP58" s="1117"/>
      <c r="PUQ58" s="1117"/>
      <c r="PUR58" s="1117"/>
      <c r="PUS58" s="1117"/>
      <c r="PUT58" s="1117"/>
      <c r="PUU58" s="1117"/>
      <c r="PUV58" s="1117"/>
      <c r="PUW58" s="1117"/>
      <c r="PUX58" s="1117"/>
      <c r="PUY58" s="1117"/>
      <c r="PUZ58" s="1117"/>
      <c r="PVA58" s="1117"/>
      <c r="PVB58" s="1117"/>
      <c r="PVC58" s="1117"/>
      <c r="PVD58" s="1117"/>
      <c r="PVE58" s="1117"/>
      <c r="PVF58" s="1118"/>
      <c r="PVG58" s="1116"/>
      <c r="PVH58" s="1117"/>
      <c r="PVI58" s="1117"/>
      <c r="PVJ58" s="1117"/>
      <c r="PVK58" s="1117"/>
      <c r="PVL58" s="1117"/>
      <c r="PVM58" s="1117"/>
      <c r="PVN58" s="1117"/>
      <c r="PVO58" s="1117"/>
      <c r="PVP58" s="1117"/>
      <c r="PVQ58" s="1117"/>
      <c r="PVR58" s="1117"/>
      <c r="PVS58" s="1117"/>
      <c r="PVT58" s="1117"/>
      <c r="PVU58" s="1117"/>
      <c r="PVV58" s="1117"/>
      <c r="PVW58" s="1117"/>
      <c r="PVX58" s="1117"/>
      <c r="PVY58" s="1117"/>
      <c r="PVZ58" s="1117"/>
      <c r="PWA58" s="1117"/>
      <c r="PWB58" s="1117"/>
      <c r="PWC58" s="1117"/>
      <c r="PWD58" s="1117"/>
      <c r="PWE58" s="1117"/>
      <c r="PWF58" s="1117"/>
      <c r="PWG58" s="1117"/>
      <c r="PWH58" s="1117"/>
      <c r="PWI58" s="1117"/>
      <c r="PWJ58" s="1117"/>
      <c r="PWK58" s="1117"/>
      <c r="PWL58" s="1117"/>
      <c r="PWM58" s="1117"/>
      <c r="PWN58" s="1117"/>
      <c r="PWO58" s="1117"/>
      <c r="PWP58" s="1117"/>
      <c r="PWQ58" s="1117"/>
      <c r="PWR58" s="1117"/>
      <c r="PWS58" s="1117"/>
      <c r="PWT58" s="1117"/>
      <c r="PWU58" s="1117"/>
      <c r="PWV58" s="1117"/>
      <c r="PWW58" s="1117"/>
      <c r="PWX58" s="1117"/>
      <c r="PWY58" s="1117"/>
      <c r="PWZ58" s="1117"/>
      <c r="PXA58" s="1117"/>
      <c r="PXB58" s="1117"/>
      <c r="PXC58" s="1117"/>
      <c r="PXD58" s="1117"/>
      <c r="PXE58" s="1117"/>
      <c r="PXF58" s="1117"/>
      <c r="PXG58" s="1117"/>
      <c r="PXH58" s="1118"/>
      <c r="PXI58" s="1116"/>
      <c r="PXJ58" s="1117"/>
      <c r="PXK58" s="1117"/>
      <c r="PXL58" s="1117"/>
      <c r="PXM58" s="1117"/>
      <c r="PXN58" s="1117"/>
      <c r="PXO58" s="1117"/>
      <c r="PXP58" s="1117"/>
      <c r="PXQ58" s="1117"/>
      <c r="PXR58" s="1117"/>
      <c r="PXS58" s="1117"/>
      <c r="PXT58" s="1117"/>
      <c r="PXU58" s="1117"/>
      <c r="PXV58" s="1117"/>
      <c r="PXW58" s="1117"/>
      <c r="PXX58" s="1117"/>
      <c r="PXY58" s="1117"/>
      <c r="PXZ58" s="1117"/>
      <c r="PYA58" s="1117"/>
      <c r="PYB58" s="1117"/>
      <c r="PYC58" s="1117"/>
      <c r="PYD58" s="1117"/>
      <c r="PYE58" s="1117"/>
      <c r="PYF58" s="1117"/>
      <c r="PYG58" s="1117"/>
      <c r="PYH58" s="1117"/>
      <c r="PYI58" s="1117"/>
      <c r="PYJ58" s="1117"/>
      <c r="PYK58" s="1117"/>
      <c r="PYL58" s="1117"/>
      <c r="PYM58" s="1117"/>
      <c r="PYN58" s="1117"/>
      <c r="PYO58" s="1117"/>
      <c r="PYP58" s="1117"/>
      <c r="PYQ58" s="1117"/>
      <c r="PYR58" s="1117"/>
      <c r="PYS58" s="1117"/>
      <c r="PYT58" s="1117"/>
      <c r="PYU58" s="1117"/>
      <c r="PYV58" s="1117"/>
      <c r="PYW58" s="1117"/>
      <c r="PYX58" s="1117"/>
      <c r="PYY58" s="1117"/>
      <c r="PYZ58" s="1117"/>
      <c r="PZA58" s="1117"/>
      <c r="PZB58" s="1117"/>
      <c r="PZC58" s="1117"/>
      <c r="PZD58" s="1117"/>
      <c r="PZE58" s="1117"/>
      <c r="PZF58" s="1117"/>
      <c r="PZG58" s="1117"/>
      <c r="PZH58" s="1117"/>
      <c r="PZI58" s="1117"/>
      <c r="PZJ58" s="1118"/>
      <c r="PZK58" s="1116"/>
      <c r="PZL58" s="1117"/>
      <c r="PZM58" s="1117"/>
      <c r="PZN58" s="1117"/>
      <c r="PZO58" s="1117"/>
      <c r="PZP58" s="1117"/>
      <c r="PZQ58" s="1117"/>
      <c r="PZR58" s="1117"/>
      <c r="PZS58" s="1117"/>
      <c r="PZT58" s="1117"/>
      <c r="PZU58" s="1117"/>
      <c r="PZV58" s="1117"/>
      <c r="PZW58" s="1117"/>
      <c r="PZX58" s="1117"/>
      <c r="PZY58" s="1117"/>
      <c r="PZZ58" s="1117"/>
      <c r="QAA58" s="1117"/>
      <c r="QAB58" s="1117"/>
      <c r="QAC58" s="1117"/>
      <c r="QAD58" s="1117"/>
      <c r="QAE58" s="1117"/>
      <c r="QAF58" s="1117"/>
      <c r="QAG58" s="1117"/>
      <c r="QAH58" s="1117"/>
      <c r="QAI58" s="1117"/>
      <c r="QAJ58" s="1117"/>
      <c r="QAK58" s="1117"/>
      <c r="QAL58" s="1117"/>
      <c r="QAM58" s="1117"/>
      <c r="QAN58" s="1117"/>
      <c r="QAO58" s="1117"/>
      <c r="QAP58" s="1117"/>
      <c r="QAQ58" s="1117"/>
      <c r="QAR58" s="1117"/>
      <c r="QAS58" s="1117"/>
      <c r="QAT58" s="1117"/>
      <c r="QAU58" s="1117"/>
      <c r="QAV58" s="1117"/>
      <c r="QAW58" s="1117"/>
      <c r="QAX58" s="1117"/>
      <c r="QAY58" s="1117"/>
      <c r="QAZ58" s="1117"/>
      <c r="QBA58" s="1117"/>
      <c r="QBB58" s="1117"/>
      <c r="QBC58" s="1117"/>
      <c r="QBD58" s="1117"/>
      <c r="QBE58" s="1117"/>
      <c r="QBF58" s="1117"/>
      <c r="QBG58" s="1117"/>
      <c r="QBH58" s="1117"/>
      <c r="QBI58" s="1117"/>
      <c r="QBJ58" s="1117"/>
      <c r="QBK58" s="1117"/>
      <c r="QBL58" s="1118"/>
      <c r="QBM58" s="1116"/>
      <c r="QBN58" s="1117"/>
      <c r="QBO58" s="1117"/>
      <c r="QBP58" s="1117"/>
      <c r="QBQ58" s="1117"/>
      <c r="QBR58" s="1117"/>
      <c r="QBS58" s="1117"/>
      <c r="QBT58" s="1117"/>
      <c r="QBU58" s="1117"/>
      <c r="QBV58" s="1117"/>
      <c r="QBW58" s="1117"/>
      <c r="QBX58" s="1117"/>
      <c r="QBY58" s="1117"/>
      <c r="QBZ58" s="1117"/>
      <c r="QCA58" s="1117"/>
      <c r="QCB58" s="1117"/>
      <c r="QCC58" s="1117"/>
      <c r="QCD58" s="1117"/>
      <c r="QCE58" s="1117"/>
      <c r="QCF58" s="1117"/>
      <c r="QCG58" s="1117"/>
      <c r="QCH58" s="1117"/>
      <c r="QCI58" s="1117"/>
      <c r="QCJ58" s="1117"/>
      <c r="QCK58" s="1117"/>
      <c r="QCL58" s="1117"/>
      <c r="QCM58" s="1117"/>
      <c r="QCN58" s="1117"/>
      <c r="QCO58" s="1117"/>
      <c r="QCP58" s="1117"/>
      <c r="QCQ58" s="1117"/>
      <c r="QCR58" s="1117"/>
      <c r="QCS58" s="1117"/>
      <c r="QCT58" s="1117"/>
      <c r="QCU58" s="1117"/>
      <c r="QCV58" s="1117"/>
      <c r="QCW58" s="1117"/>
      <c r="QCX58" s="1117"/>
      <c r="QCY58" s="1117"/>
      <c r="QCZ58" s="1117"/>
      <c r="QDA58" s="1117"/>
      <c r="QDB58" s="1117"/>
      <c r="QDC58" s="1117"/>
      <c r="QDD58" s="1117"/>
      <c r="QDE58" s="1117"/>
      <c r="QDF58" s="1117"/>
      <c r="QDG58" s="1117"/>
      <c r="QDH58" s="1117"/>
      <c r="QDI58" s="1117"/>
      <c r="QDJ58" s="1117"/>
      <c r="QDK58" s="1117"/>
      <c r="QDL58" s="1117"/>
      <c r="QDM58" s="1117"/>
      <c r="QDN58" s="1118"/>
      <c r="QDO58" s="1116"/>
      <c r="QDP58" s="1117"/>
      <c r="QDQ58" s="1117"/>
      <c r="QDR58" s="1117"/>
      <c r="QDS58" s="1117"/>
      <c r="QDT58" s="1117"/>
      <c r="QDU58" s="1117"/>
      <c r="QDV58" s="1117"/>
      <c r="QDW58" s="1117"/>
      <c r="QDX58" s="1117"/>
      <c r="QDY58" s="1117"/>
      <c r="QDZ58" s="1117"/>
      <c r="QEA58" s="1117"/>
      <c r="QEB58" s="1117"/>
      <c r="QEC58" s="1117"/>
      <c r="QED58" s="1117"/>
      <c r="QEE58" s="1117"/>
      <c r="QEF58" s="1117"/>
      <c r="QEG58" s="1117"/>
      <c r="QEH58" s="1117"/>
      <c r="QEI58" s="1117"/>
      <c r="QEJ58" s="1117"/>
      <c r="QEK58" s="1117"/>
      <c r="QEL58" s="1117"/>
      <c r="QEM58" s="1117"/>
      <c r="QEN58" s="1117"/>
      <c r="QEO58" s="1117"/>
      <c r="QEP58" s="1117"/>
      <c r="QEQ58" s="1117"/>
      <c r="QER58" s="1117"/>
      <c r="QES58" s="1117"/>
      <c r="QET58" s="1117"/>
      <c r="QEU58" s="1117"/>
      <c r="QEV58" s="1117"/>
      <c r="QEW58" s="1117"/>
      <c r="QEX58" s="1117"/>
      <c r="QEY58" s="1117"/>
      <c r="QEZ58" s="1117"/>
      <c r="QFA58" s="1117"/>
      <c r="QFB58" s="1117"/>
      <c r="QFC58" s="1117"/>
      <c r="QFD58" s="1117"/>
      <c r="QFE58" s="1117"/>
      <c r="QFF58" s="1117"/>
      <c r="QFG58" s="1117"/>
      <c r="QFH58" s="1117"/>
      <c r="QFI58" s="1117"/>
      <c r="QFJ58" s="1117"/>
      <c r="QFK58" s="1117"/>
      <c r="QFL58" s="1117"/>
      <c r="QFM58" s="1117"/>
      <c r="QFN58" s="1117"/>
      <c r="QFO58" s="1117"/>
      <c r="QFP58" s="1118"/>
      <c r="QFQ58" s="1116"/>
      <c r="QFR58" s="1117"/>
      <c r="QFS58" s="1117"/>
      <c r="QFT58" s="1117"/>
      <c r="QFU58" s="1117"/>
      <c r="QFV58" s="1117"/>
      <c r="QFW58" s="1117"/>
      <c r="QFX58" s="1117"/>
      <c r="QFY58" s="1117"/>
      <c r="QFZ58" s="1117"/>
      <c r="QGA58" s="1117"/>
      <c r="QGB58" s="1117"/>
      <c r="QGC58" s="1117"/>
      <c r="QGD58" s="1117"/>
      <c r="QGE58" s="1117"/>
      <c r="QGF58" s="1117"/>
      <c r="QGG58" s="1117"/>
      <c r="QGH58" s="1117"/>
      <c r="QGI58" s="1117"/>
      <c r="QGJ58" s="1117"/>
      <c r="QGK58" s="1117"/>
      <c r="QGL58" s="1117"/>
      <c r="QGM58" s="1117"/>
      <c r="QGN58" s="1117"/>
      <c r="QGO58" s="1117"/>
      <c r="QGP58" s="1117"/>
      <c r="QGQ58" s="1117"/>
      <c r="QGR58" s="1117"/>
      <c r="QGS58" s="1117"/>
      <c r="QGT58" s="1117"/>
      <c r="QGU58" s="1117"/>
      <c r="QGV58" s="1117"/>
      <c r="QGW58" s="1117"/>
      <c r="QGX58" s="1117"/>
      <c r="QGY58" s="1117"/>
      <c r="QGZ58" s="1117"/>
      <c r="QHA58" s="1117"/>
      <c r="QHB58" s="1117"/>
      <c r="QHC58" s="1117"/>
      <c r="QHD58" s="1117"/>
      <c r="QHE58" s="1117"/>
      <c r="QHF58" s="1117"/>
      <c r="QHG58" s="1117"/>
      <c r="QHH58" s="1117"/>
      <c r="QHI58" s="1117"/>
      <c r="QHJ58" s="1117"/>
      <c r="QHK58" s="1117"/>
      <c r="QHL58" s="1117"/>
      <c r="QHM58" s="1117"/>
      <c r="QHN58" s="1117"/>
      <c r="QHO58" s="1117"/>
      <c r="QHP58" s="1117"/>
      <c r="QHQ58" s="1117"/>
      <c r="QHR58" s="1118"/>
      <c r="QHS58" s="1116"/>
      <c r="QHT58" s="1117"/>
      <c r="QHU58" s="1117"/>
      <c r="QHV58" s="1117"/>
      <c r="QHW58" s="1117"/>
      <c r="QHX58" s="1117"/>
      <c r="QHY58" s="1117"/>
      <c r="QHZ58" s="1117"/>
      <c r="QIA58" s="1117"/>
      <c r="QIB58" s="1117"/>
      <c r="QIC58" s="1117"/>
      <c r="QID58" s="1117"/>
      <c r="QIE58" s="1117"/>
      <c r="QIF58" s="1117"/>
      <c r="QIG58" s="1117"/>
      <c r="QIH58" s="1117"/>
      <c r="QII58" s="1117"/>
      <c r="QIJ58" s="1117"/>
      <c r="QIK58" s="1117"/>
      <c r="QIL58" s="1117"/>
      <c r="QIM58" s="1117"/>
      <c r="QIN58" s="1117"/>
      <c r="QIO58" s="1117"/>
      <c r="QIP58" s="1117"/>
      <c r="QIQ58" s="1117"/>
      <c r="QIR58" s="1117"/>
      <c r="QIS58" s="1117"/>
      <c r="QIT58" s="1117"/>
      <c r="QIU58" s="1117"/>
      <c r="QIV58" s="1117"/>
      <c r="QIW58" s="1117"/>
      <c r="QIX58" s="1117"/>
      <c r="QIY58" s="1117"/>
      <c r="QIZ58" s="1117"/>
      <c r="QJA58" s="1117"/>
      <c r="QJB58" s="1117"/>
      <c r="QJC58" s="1117"/>
      <c r="QJD58" s="1117"/>
      <c r="QJE58" s="1117"/>
      <c r="QJF58" s="1117"/>
      <c r="QJG58" s="1117"/>
      <c r="QJH58" s="1117"/>
      <c r="QJI58" s="1117"/>
      <c r="QJJ58" s="1117"/>
      <c r="QJK58" s="1117"/>
      <c r="QJL58" s="1117"/>
      <c r="QJM58" s="1117"/>
      <c r="QJN58" s="1117"/>
      <c r="QJO58" s="1117"/>
      <c r="QJP58" s="1117"/>
      <c r="QJQ58" s="1117"/>
      <c r="QJR58" s="1117"/>
      <c r="QJS58" s="1117"/>
      <c r="QJT58" s="1118"/>
      <c r="QJU58" s="1116"/>
      <c r="QJV58" s="1117"/>
      <c r="QJW58" s="1117"/>
      <c r="QJX58" s="1117"/>
      <c r="QJY58" s="1117"/>
      <c r="QJZ58" s="1117"/>
      <c r="QKA58" s="1117"/>
      <c r="QKB58" s="1117"/>
      <c r="QKC58" s="1117"/>
      <c r="QKD58" s="1117"/>
      <c r="QKE58" s="1117"/>
      <c r="QKF58" s="1117"/>
      <c r="QKG58" s="1117"/>
      <c r="QKH58" s="1117"/>
      <c r="QKI58" s="1117"/>
      <c r="QKJ58" s="1117"/>
      <c r="QKK58" s="1117"/>
      <c r="QKL58" s="1117"/>
      <c r="QKM58" s="1117"/>
      <c r="QKN58" s="1117"/>
      <c r="QKO58" s="1117"/>
      <c r="QKP58" s="1117"/>
      <c r="QKQ58" s="1117"/>
      <c r="QKR58" s="1117"/>
      <c r="QKS58" s="1117"/>
      <c r="QKT58" s="1117"/>
      <c r="QKU58" s="1117"/>
      <c r="QKV58" s="1117"/>
      <c r="QKW58" s="1117"/>
      <c r="QKX58" s="1117"/>
      <c r="QKY58" s="1117"/>
      <c r="QKZ58" s="1117"/>
      <c r="QLA58" s="1117"/>
      <c r="QLB58" s="1117"/>
      <c r="QLC58" s="1117"/>
      <c r="QLD58" s="1117"/>
      <c r="QLE58" s="1117"/>
      <c r="QLF58" s="1117"/>
      <c r="QLG58" s="1117"/>
      <c r="QLH58" s="1117"/>
      <c r="QLI58" s="1117"/>
      <c r="QLJ58" s="1117"/>
      <c r="QLK58" s="1117"/>
      <c r="QLL58" s="1117"/>
      <c r="QLM58" s="1117"/>
      <c r="QLN58" s="1117"/>
      <c r="QLO58" s="1117"/>
      <c r="QLP58" s="1117"/>
      <c r="QLQ58" s="1117"/>
      <c r="QLR58" s="1117"/>
      <c r="QLS58" s="1117"/>
      <c r="QLT58" s="1117"/>
      <c r="QLU58" s="1117"/>
      <c r="QLV58" s="1118"/>
      <c r="QLW58" s="1116"/>
      <c r="QLX58" s="1117"/>
      <c r="QLY58" s="1117"/>
      <c r="QLZ58" s="1117"/>
      <c r="QMA58" s="1117"/>
      <c r="QMB58" s="1117"/>
      <c r="QMC58" s="1117"/>
      <c r="QMD58" s="1117"/>
      <c r="QME58" s="1117"/>
      <c r="QMF58" s="1117"/>
      <c r="QMG58" s="1117"/>
      <c r="QMH58" s="1117"/>
      <c r="QMI58" s="1117"/>
      <c r="QMJ58" s="1117"/>
      <c r="QMK58" s="1117"/>
      <c r="QML58" s="1117"/>
      <c r="QMM58" s="1117"/>
      <c r="QMN58" s="1117"/>
      <c r="QMO58" s="1117"/>
      <c r="QMP58" s="1117"/>
      <c r="QMQ58" s="1117"/>
      <c r="QMR58" s="1117"/>
      <c r="QMS58" s="1117"/>
      <c r="QMT58" s="1117"/>
      <c r="QMU58" s="1117"/>
      <c r="QMV58" s="1117"/>
      <c r="QMW58" s="1117"/>
      <c r="QMX58" s="1117"/>
      <c r="QMY58" s="1117"/>
      <c r="QMZ58" s="1117"/>
      <c r="QNA58" s="1117"/>
      <c r="QNB58" s="1117"/>
      <c r="QNC58" s="1117"/>
      <c r="QND58" s="1117"/>
      <c r="QNE58" s="1117"/>
      <c r="QNF58" s="1117"/>
      <c r="QNG58" s="1117"/>
      <c r="QNH58" s="1117"/>
      <c r="QNI58" s="1117"/>
      <c r="QNJ58" s="1117"/>
      <c r="QNK58" s="1117"/>
      <c r="QNL58" s="1117"/>
      <c r="QNM58" s="1117"/>
      <c r="QNN58" s="1117"/>
      <c r="QNO58" s="1117"/>
      <c r="QNP58" s="1117"/>
      <c r="QNQ58" s="1117"/>
      <c r="QNR58" s="1117"/>
      <c r="QNS58" s="1117"/>
      <c r="QNT58" s="1117"/>
      <c r="QNU58" s="1117"/>
      <c r="QNV58" s="1117"/>
      <c r="QNW58" s="1117"/>
      <c r="QNX58" s="1118"/>
      <c r="QNY58" s="1116"/>
      <c r="QNZ58" s="1117"/>
      <c r="QOA58" s="1117"/>
      <c r="QOB58" s="1117"/>
      <c r="QOC58" s="1117"/>
      <c r="QOD58" s="1117"/>
      <c r="QOE58" s="1117"/>
      <c r="QOF58" s="1117"/>
      <c r="QOG58" s="1117"/>
      <c r="QOH58" s="1117"/>
      <c r="QOI58" s="1117"/>
      <c r="QOJ58" s="1117"/>
      <c r="QOK58" s="1117"/>
      <c r="QOL58" s="1117"/>
      <c r="QOM58" s="1117"/>
      <c r="QON58" s="1117"/>
      <c r="QOO58" s="1117"/>
      <c r="QOP58" s="1117"/>
      <c r="QOQ58" s="1117"/>
      <c r="QOR58" s="1117"/>
      <c r="QOS58" s="1117"/>
      <c r="QOT58" s="1117"/>
      <c r="QOU58" s="1117"/>
      <c r="QOV58" s="1117"/>
      <c r="QOW58" s="1117"/>
      <c r="QOX58" s="1117"/>
      <c r="QOY58" s="1117"/>
      <c r="QOZ58" s="1117"/>
      <c r="QPA58" s="1117"/>
      <c r="QPB58" s="1117"/>
      <c r="QPC58" s="1117"/>
      <c r="QPD58" s="1117"/>
      <c r="QPE58" s="1117"/>
      <c r="QPF58" s="1117"/>
      <c r="QPG58" s="1117"/>
      <c r="QPH58" s="1117"/>
      <c r="QPI58" s="1117"/>
      <c r="QPJ58" s="1117"/>
      <c r="QPK58" s="1117"/>
      <c r="QPL58" s="1117"/>
      <c r="QPM58" s="1117"/>
      <c r="QPN58" s="1117"/>
      <c r="QPO58" s="1117"/>
      <c r="QPP58" s="1117"/>
      <c r="QPQ58" s="1117"/>
      <c r="QPR58" s="1117"/>
      <c r="QPS58" s="1117"/>
      <c r="QPT58" s="1117"/>
      <c r="QPU58" s="1117"/>
      <c r="QPV58" s="1117"/>
      <c r="QPW58" s="1117"/>
      <c r="QPX58" s="1117"/>
      <c r="QPY58" s="1117"/>
      <c r="QPZ58" s="1118"/>
      <c r="QQA58" s="1116"/>
      <c r="QQB58" s="1117"/>
      <c r="QQC58" s="1117"/>
      <c r="QQD58" s="1117"/>
      <c r="QQE58" s="1117"/>
      <c r="QQF58" s="1117"/>
      <c r="QQG58" s="1117"/>
      <c r="QQH58" s="1117"/>
      <c r="QQI58" s="1117"/>
      <c r="QQJ58" s="1117"/>
      <c r="QQK58" s="1117"/>
      <c r="QQL58" s="1117"/>
      <c r="QQM58" s="1117"/>
      <c r="QQN58" s="1117"/>
      <c r="QQO58" s="1117"/>
      <c r="QQP58" s="1117"/>
      <c r="QQQ58" s="1117"/>
      <c r="QQR58" s="1117"/>
      <c r="QQS58" s="1117"/>
      <c r="QQT58" s="1117"/>
      <c r="QQU58" s="1117"/>
      <c r="QQV58" s="1117"/>
      <c r="QQW58" s="1117"/>
      <c r="QQX58" s="1117"/>
      <c r="QQY58" s="1117"/>
      <c r="QQZ58" s="1117"/>
      <c r="QRA58" s="1117"/>
      <c r="QRB58" s="1117"/>
      <c r="QRC58" s="1117"/>
      <c r="QRD58" s="1117"/>
      <c r="QRE58" s="1117"/>
      <c r="QRF58" s="1117"/>
      <c r="QRG58" s="1117"/>
      <c r="QRH58" s="1117"/>
      <c r="QRI58" s="1117"/>
      <c r="QRJ58" s="1117"/>
      <c r="QRK58" s="1117"/>
      <c r="QRL58" s="1117"/>
      <c r="QRM58" s="1117"/>
      <c r="QRN58" s="1117"/>
      <c r="QRO58" s="1117"/>
      <c r="QRP58" s="1117"/>
      <c r="QRQ58" s="1117"/>
      <c r="QRR58" s="1117"/>
      <c r="QRS58" s="1117"/>
      <c r="QRT58" s="1117"/>
      <c r="QRU58" s="1117"/>
      <c r="QRV58" s="1117"/>
      <c r="QRW58" s="1117"/>
      <c r="QRX58" s="1117"/>
      <c r="QRY58" s="1117"/>
      <c r="QRZ58" s="1117"/>
      <c r="QSA58" s="1117"/>
      <c r="QSB58" s="1118"/>
      <c r="QSC58" s="1116"/>
      <c r="QSD58" s="1117"/>
      <c r="QSE58" s="1117"/>
      <c r="QSF58" s="1117"/>
      <c r="QSG58" s="1117"/>
      <c r="QSH58" s="1117"/>
      <c r="QSI58" s="1117"/>
      <c r="QSJ58" s="1117"/>
      <c r="QSK58" s="1117"/>
      <c r="QSL58" s="1117"/>
      <c r="QSM58" s="1117"/>
      <c r="QSN58" s="1117"/>
      <c r="QSO58" s="1117"/>
      <c r="QSP58" s="1117"/>
      <c r="QSQ58" s="1117"/>
      <c r="QSR58" s="1117"/>
      <c r="QSS58" s="1117"/>
      <c r="QST58" s="1117"/>
      <c r="QSU58" s="1117"/>
      <c r="QSV58" s="1117"/>
      <c r="QSW58" s="1117"/>
      <c r="QSX58" s="1117"/>
      <c r="QSY58" s="1117"/>
      <c r="QSZ58" s="1117"/>
      <c r="QTA58" s="1117"/>
      <c r="QTB58" s="1117"/>
      <c r="QTC58" s="1117"/>
      <c r="QTD58" s="1117"/>
      <c r="QTE58" s="1117"/>
      <c r="QTF58" s="1117"/>
      <c r="QTG58" s="1117"/>
      <c r="QTH58" s="1117"/>
      <c r="QTI58" s="1117"/>
      <c r="QTJ58" s="1117"/>
      <c r="QTK58" s="1117"/>
      <c r="QTL58" s="1117"/>
      <c r="QTM58" s="1117"/>
      <c r="QTN58" s="1117"/>
      <c r="QTO58" s="1117"/>
      <c r="QTP58" s="1117"/>
      <c r="QTQ58" s="1117"/>
      <c r="QTR58" s="1117"/>
      <c r="QTS58" s="1117"/>
      <c r="QTT58" s="1117"/>
      <c r="QTU58" s="1117"/>
      <c r="QTV58" s="1117"/>
      <c r="QTW58" s="1117"/>
      <c r="QTX58" s="1117"/>
      <c r="QTY58" s="1117"/>
      <c r="QTZ58" s="1117"/>
      <c r="QUA58" s="1117"/>
      <c r="QUB58" s="1117"/>
      <c r="QUC58" s="1117"/>
      <c r="QUD58" s="1118"/>
      <c r="QUE58" s="1116"/>
      <c r="QUF58" s="1117"/>
      <c r="QUG58" s="1117"/>
      <c r="QUH58" s="1117"/>
      <c r="QUI58" s="1117"/>
      <c r="QUJ58" s="1117"/>
      <c r="QUK58" s="1117"/>
      <c r="QUL58" s="1117"/>
      <c r="QUM58" s="1117"/>
      <c r="QUN58" s="1117"/>
      <c r="QUO58" s="1117"/>
      <c r="QUP58" s="1117"/>
      <c r="QUQ58" s="1117"/>
      <c r="QUR58" s="1117"/>
      <c r="QUS58" s="1117"/>
      <c r="QUT58" s="1117"/>
      <c r="QUU58" s="1117"/>
      <c r="QUV58" s="1117"/>
      <c r="QUW58" s="1117"/>
      <c r="QUX58" s="1117"/>
      <c r="QUY58" s="1117"/>
      <c r="QUZ58" s="1117"/>
      <c r="QVA58" s="1117"/>
      <c r="QVB58" s="1117"/>
      <c r="QVC58" s="1117"/>
      <c r="QVD58" s="1117"/>
      <c r="QVE58" s="1117"/>
      <c r="QVF58" s="1117"/>
      <c r="QVG58" s="1117"/>
      <c r="QVH58" s="1117"/>
      <c r="QVI58" s="1117"/>
      <c r="QVJ58" s="1117"/>
      <c r="QVK58" s="1117"/>
      <c r="QVL58" s="1117"/>
      <c r="QVM58" s="1117"/>
      <c r="QVN58" s="1117"/>
      <c r="QVO58" s="1117"/>
      <c r="QVP58" s="1117"/>
      <c r="QVQ58" s="1117"/>
      <c r="QVR58" s="1117"/>
      <c r="QVS58" s="1117"/>
      <c r="QVT58" s="1117"/>
      <c r="QVU58" s="1117"/>
      <c r="QVV58" s="1117"/>
      <c r="QVW58" s="1117"/>
      <c r="QVX58" s="1117"/>
      <c r="QVY58" s="1117"/>
      <c r="QVZ58" s="1117"/>
      <c r="QWA58" s="1117"/>
      <c r="QWB58" s="1117"/>
      <c r="QWC58" s="1117"/>
      <c r="QWD58" s="1117"/>
      <c r="QWE58" s="1117"/>
      <c r="QWF58" s="1118"/>
      <c r="QWG58" s="1116"/>
      <c r="QWH58" s="1117"/>
      <c r="QWI58" s="1117"/>
      <c r="QWJ58" s="1117"/>
      <c r="QWK58" s="1117"/>
      <c r="QWL58" s="1117"/>
      <c r="QWM58" s="1117"/>
      <c r="QWN58" s="1117"/>
      <c r="QWO58" s="1117"/>
      <c r="QWP58" s="1117"/>
      <c r="QWQ58" s="1117"/>
      <c r="QWR58" s="1117"/>
      <c r="QWS58" s="1117"/>
      <c r="QWT58" s="1117"/>
      <c r="QWU58" s="1117"/>
      <c r="QWV58" s="1117"/>
      <c r="QWW58" s="1117"/>
      <c r="QWX58" s="1117"/>
      <c r="QWY58" s="1117"/>
      <c r="QWZ58" s="1117"/>
      <c r="QXA58" s="1117"/>
      <c r="QXB58" s="1117"/>
      <c r="QXC58" s="1117"/>
      <c r="QXD58" s="1117"/>
      <c r="QXE58" s="1117"/>
      <c r="QXF58" s="1117"/>
      <c r="QXG58" s="1117"/>
      <c r="QXH58" s="1117"/>
      <c r="QXI58" s="1117"/>
      <c r="QXJ58" s="1117"/>
      <c r="QXK58" s="1117"/>
      <c r="QXL58" s="1117"/>
      <c r="QXM58" s="1117"/>
      <c r="QXN58" s="1117"/>
      <c r="QXO58" s="1117"/>
      <c r="QXP58" s="1117"/>
      <c r="QXQ58" s="1117"/>
      <c r="QXR58" s="1117"/>
      <c r="QXS58" s="1117"/>
      <c r="QXT58" s="1117"/>
      <c r="QXU58" s="1117"/>
      <c r="QXV58" s="1117"/>
      <c r="QXW58" s="1117"/>
      <c r="QXX58" s="1117"/>
      <c r="QXY58" s="1117"/>
      <c r="QXZ58" s="1117"/>
      <c r="QYA58" s="1117"/>
      <c r="QYB58" s="1117"/>
      <c r="QYC58" s="1117"/>
      <c r="QYD58" s="1117"/>
      <c r="QYE58" s="1117"/>
      <c r="QYF58" s="1117"/>
      <c r="QYG58" s="1117"/>
      <c r="QYH58" s="1118"/>
      <c r="QYI58" s="1116"/>
      <c r="QYJ58" s="1117"/>
      <c r="QYK58" s="1117"/>
      <c r="QYL58" s="1117"/>
      <c r="QYM58" s="1117"/>
      <c r="QYN58" s="1117"/>
      <c r="QYO58" s="1117"/>
      <c r="QYP58" s="1117"/>
      <c r="QYQ58" s="1117"/>
      <c r="QYR58" s="1117"/>
      <c r="QYS58" s="1117"/>
      <c r="QYT58" s="1117"/>
      <c r="QYU58" s="1117"/>
      <c r="QYV58" s="1117"/>
      <c r="QYW58" s="1117"/>
      <c r="QYX58" s="1117"/>
      <c r="QYY58" s="1117"/>
      <c r="QYZ58" s="1117"/>
      <c r="QZA58" s="1117"/>
      <c r="QZB58" s="1117"/>
      <c r="QZC58" s="1117"/>
      <c r="QZD58" s="1117"/>
      <c r="QZE58" s="1117"/>
      <c r="QZF58" s="1117"/>
      <c r="QZG58" s="1117"/>
      <c r="QZH58" s="1117"/>
      <c r="QZI58" s="1117"/>
      <c r="QZJ58" s="1117"/>
      <c r="QZK58" s="1117"/>
      <c r="QZL58" s="1117"/>
      <c r="QZM58" s="1117"/>
      <c r="QZN58" s="1117"/>
      <c r="QZO58" s="1117"/>
      <c r="QZP58" s="1117"/>
      <c r="QZQ58" s="1117"/>
      <c r="QZR58" s="1117"/>
      <c r="QZS58" s="1117"/>
      <c r="QZT58" s="1117"/>
      <c r="QZU58" s="1117"/>
      <c r="QZV58" s="1117"/>
      <c r="QZW58" s="1117"/>
      <c r="QZX58" s="1117"/>
      <c r="QZY58" s="1117"/>
      <c r="QZZ58" s="1117"/>
      <c r="RAA58" s="1117"/>
      <c r="RAB58" s="1117"/>
      <c r="RAC58" s="1117"/>
      <c r="RAD58" s="1117"/>
      <c r="RAE58" s="1117"/>
      <c r="RAF58" s="1117"/>
      <c r="RAG58" s="1117"/>
      <c r="RAH58" s="1117"/>
      <c r="RAI58" s="1117"/>
      <c r="RAJ58" s="1118"/>
      <c r="RAK58" s="1116"/>
      <c r="RAL58" s="1117"/>
      <c r="RAM58" s="1117"/>
      <c r="RAN58" s="1117"/>
      <c r="RAO58" s="1117"/>
      <c r="RAP58" s="1117"/>
      <c r="RAQ58" s="1117"/>
      <c r="RAR58" s="1117"/>
      <c r="RAS58" s="1117"/>
      <c r="RAT58" s="1117"/>
      <c r="RAU58" s="1117"/>
      <c r="RAV58" s="1117"/>
      <c r="RAW58" s="1117"/>
      <c r="RAX58" s="1117"/>
      <c r="RAY58" s="1117"/>
      <c r="RAZ58" s="1117"/>
      <c r="RBA58" s="1117"/>
      <c r="RBB58" s="1117"/>
      <c r="RBC58" s="1117"/>
      <c r="RBD58" s="1117"/>
      <c r="RBE58" s="1117"/>
      <c r="RBF58" s="1117"/>
      <c r="RBG58" s="1117"/>
      <c r="RBH58" s="1117"/>
      <c r="RBI58" s="1117"/>
      <c r="RBJ58" s="1117"/>
      <c r="RBK58" s="1117"/>
      <c r="RBL58" s="1117"/>
      <c r="RBM58" s="1117"/>
      <c r="RBN58" s="1117"/>
      <c r="RBO58" s="1117"/>
      <c r="RBP58" s="1117"/>
      <c r="RBQ58" s="1117"/>
      <c r="RBR58" s="1117"/>
      <c r="RBS58" s="1117"/>
      <c r="RBT58" s="1117"/>
      <c r="RBU58" s="1117"/>
      <c r="RBV58" s="1117"/>
      <c r="RBW58" s="1117"/>
      <c r="RBX58" s="1117"/>
      <c r="RBY58" s="1117"/>
      <c r="RBZ58" s="1117"/>
      <c r="RCA58" s="1117"/>
      <c r="RCB58" s="1117"/>
      <c r="RCC58" s="1117"/>
      <c r="RCD58" s="1117"/>
      <c r="RCE58" s="1117"/>
      <c r="RCF58" s="1117"/>
      <c r="RCG58" s="1117"/>
      <c r="RCH58" s="1117"/>
      <c r="RCI58" s="1117"/>
      <c r="RCJ58" s="1117"/>
      <c r="RCK58" s="1117"/>
      <c r="RCL58" s="1118"/>
      <c r="RCM58" s="1116"/>
      <c r="RCN58" s="1117"/>
      <c r="RCO58" s="1117"/>
      <c r="RCP58" s="1117"/>
      <c r="RCQ58" s="1117"/>
      <c r="RCR58" s="1117"/>
      <c r="RCS58" s="1117"/>
      <c r="RCT58" s="1117"/>
      <c r="RCU58" s="1117"/>
      <c r="RCV58" s="1117"/>
      <c r="RCW58" s="1117"/>
      <c r="RCX58" s="1117"/>
      <c r="RCY58" s="1117"/>
      <c r="RCZ58" s="1117"/>
      <c r="RDA58" s="1117"/>
      <c r="RDB58" s="1117"/>
      <c r="RDC58" s="1117"/>
      <c r="RDD58" s="1117"/>
      <c r="RDE58" s="1117"/>
      <c r="RDF58" s="1117"/>
      <c r="RDG58" s="1117"/>
      <c r="RDH58" s="1117"/>
      <c r="RDI58" s="1117"/>
      <c r="RDJ58" s="1117"/>
      <c r="RDK58" s="1117"/>
      <c r="RDL58" s="1117"/>
      <c r="RDM58" s="1117"/>
      <c r="RDN58" s="1117"/>
      <c r="RDO58" s="1117"/>
      <c r="RDP58" s="1117"/>
      <c r="RDQ58" s="1117"/>
      <c r="RDR58" s="1117"/>
      <c r="RDS58" s="1117"/>
      <c r="RDT58" s="1117"/>
      <c r="RDU58" s="1117"/>
      <c r="RDV58" s="1117"/>
      <c r="RDW58" s="1117"/>
      <c r="RDX58" s="1117"/>
      <c r="RDY58" s="1117"/>
      <c r="RDZ58" s="1117"/>
      <c r="REA58" s="1117"/>
      <c r="REB58" s="1117"/>
      <c r="REC58" s="1117"/>
      <c r="RED58" s="1117"/>
      <c r="REE58" s="1117"/>
      <c r="REF58" s="1117"/>
      <c r="REG58" s="1117"/>
      <c r="REH58" s="1117"/>
      <c r="REI58" s="1117"/>
      <c r="REJ58" s="1117"/>
      <c r="REK58" s="1117"/>
      <c r="REL58" s="1117"/>
      <c r="REM58" s="1117"/>
      <c r="REN58" s="1118"/>
      <c r="REO58" s="1116"/>
      <c r="REP58" s="1117"/>
      <c r="REQ58" s="1117"/>
      <c r="RER58" s="1117"/>
      <c r="RES58" s="1117"/>
      <c r="RET58" s="1117"/>
      <c r="REU58" s="1117"/>
      <c r="REV58" s="1117"/>
      <c r="REW58" s="1117"/>
      <c r="REX58" s="1117"/>
      <c r="REY58" s="1117"/>
      <c r="REZ58" s="1117"/>
      <c r="RFA58" s="1117"/>
      <c r="RFB58" s="1117"/>
      <c r="RFC58" s="1117"/>
      <c r="RFD58" s="1117"/>
      <c r="RFE58" s="1117"/>
      <c r="RFF58" s="1117"/>
      <c r="RFG58" s="1117"/>
      <c r="RFH58" s="1117"/>
      <c r="RFI58" s="1117"/>
      <c r="RFJ58" s="1117"/>
      <c r="RFK58" s="1117"/>
      <c r="RFL58" s="1117"/>
      <c r="RFM58" s="1117"/>
      <c r="RFN58" s="1117"/>
      <c r="RFO58" s="1117"/>
      <c r="RFP58" s="1117"/>
      <c r="RFQ58" s="1117"/>
      <c r="RFR58" s="1117"/>
      <c r="RFS58" s="1117"/>
      <c r="RFT58" s="1117"/>
      <c r="RFU58" s="1117"/>
      <c r="RFV58" s="1117"/>
      <c r="RFW58" s="1117"/>
      <c r="RFX58" s="1117"/>
      <c r="RFY58" s="1117"/>
      <c r="RFZ58" s="1117"/>
      <c r="RGA58" s="1117"/>
      <c r="RGB58" s="1117"/>
      <c r="RGC58" s="1117"/>
      <c r="RGD58" s="1117"/>
      <c r="RGE58" s="1117"/>
      <c r="RGF58" s="1117"/>
      <c r="RGG58" s="1117"/>
      <c r="RGH58" s="1117"/>
      <c r="RGI58" s="1117"/>
      <c r="RGJ58" s="1117"/>
      <c r="RGK58" s="1117"/>
      <c r="RGL58" s="1117"/>
      <c r="RGM58" s="1117"/>
      <c r="RGN58" s="1117"/>
      <c r="RGO58" s="1117"/>
      <c r="RGP58" s="1118"/>
      <c r="RGQ58" s="1116"/>
      <c r="RGR58" s="1117"/>
      <c r="RGS58" s="1117"/>
      <c r="RGT58" s="1117"/>
      <c r="RGU58" s="1117"/>
      <c r="RGV58" s="1117"/>
      <c r="RGW58" s="1117"/>
      <c r="RGX58" s="1117"/>
      <c r="RGY58" s="1117"/>
      <c r="RGZ58" s="1117"/>
      <c r="RHA58" s="1117"/>
      <c r="RHB58" s="1117"/>
      <c r="RHC58" s="1117"/>
      <c r="RHD58" s="1117"/>
      <c r="RHE58" s="1117"/>
      <c r="RHF58" s="1117"/>
      <c r="RHG58" s="1117"/>
      <c r="RHH58" s="1117"/>
      <c r="RHI58" s="1117"/>
      <c r="RHJ58" s="1117"/>
      <c r="RHK58" s="1117"/>
      <c r="RHL58" s="1117"/>
      <c r="RHM58" s="1117"/>
      <c r="RHN58" s="1117"/>
      <c r="RHO58" s="1117"/>
      <c r="RHP58" s="1117"/>
      <c r="RHQ58" s="1117"/>
      <c r="RHR58" s="1117"/>
      <c r="RHS58" s="1117"/>
      <c r="RHT58" s="1117"/>
      <c r="RHU58" s="1117"/>
      <c r="RHV58" s="1117"/>
      <c r="RHW58" s="1117"/>
      <c r="RHX58" s="1117"/>
      <c r="RHY58" s="1117"/>
      <c r="RHZ58" s="1117"/>
      <c r="RIA58" s="1117"/>
      <c r="RIB58" s="1117"/>
      <c r="RIC58" s="1117"/>
      <c r="RID58" s="1117"/>
      <c r="RIE58" s="1117"/>
      <c r="RIF58" s="1117"/>
      <c r="RIG58" s="1117"/>
      <c r="RIH58" s="1117"/>
      <c r="RII58" s="1117"/>
      <c r="RIJ58" s="1117"/>
      <c r="RIK58" s="1117"/>
      <c r="RIL58" s="1117"/>
      <c r="RIM58" s="1117"/>
      <c r="RIN58" s="1117"/>
      <c r="RIO58" s="1117"/>
      <c r="RIP58" s="1117"/>
      <c r="RIQ58" s="1117"/>
      <c r="RIR58" s="1118"/>
      <c r="RIS58" s="1116"/>
      <c r="RIT58" s="1117"/>
      <c r="RIU58" s="1117"/>
      <c r="RIV58" s="1117"/>
      <c r="RIW58" s="1117"/>
      <c r="RIX58" s="1117"/>
      <c r="RIY58" s="1117"/>
      <c r="RIZ58" s="1117"/>
      <c r="RJA58" s="1117"/>
      <c r="RJB58" s="1117"/>
      <c r="RJC58" s="1117"/>
      <c r="RJD58" s="1117"/>
      <c r="RJE58" s="1117"/>
      <c r="RJF58" s="1117"/>
      <c r="RJG58" s="1117"/>
      <c r="RJH58" s="1117"/>
      <c r="RJI58" s="1117"/>
      <c r="RJJ58" s="1117"/>
      <c r="RJK58" s="1117"/>
      <c r="RJL58" s="1117"/>
      <c r="RJM58" s="1117"/>
      <c r="RJN58" s="1117"/>
      <c r="RJO58" s="1117"/>
      <c r="RJP58" s="1117"/>
      <c r="RJQ58" s="1117"/>
      <c r="RJR58" s="1117"/>
      <c r="RJS58" s="1117"/>
      <c r="RJT58" s="1117"/>
      <c r="RJU58" s="1117"/>
      <c r="RJV58" s="1117"/>
      <c r="RJW58" s="1117"/>
      <c r="RJX58" s="1117"/>
      <c r="RJY58" s="1117"/>
      <c r="RJZ58" s="1117"/>
      <c r="RKA58" s="1117"/>
      <c r="RKB58" s="1117"/>
      <c r="RKC58" s="1117"/>
      <c r="RKD58" s="1117"/>
      <c r="RKE58" s="1117"/>
      <c r="RKF58" s="1117"/>
      <c r="RKG58" s="1117"/>
      <c r="RKH58" s="1117"/>
      <c r="RKI58" s="1117"/>
      <c r="RKJ58" s="1117"/>
      <c r="RKK58" s="1117"/>
      <c r="RKL58" s="1117"/>
      <c r="RKM58" s="1117"/>
      <c r="RKN58" s="1117"/>
      <c r="RKO58" s="1117"/>
      <c r="RKP58" s="1117"/>
      <c r="RKQ58" s="1117"/>
      <c r="RKR58" s="1117"/>
      <c r="RKS58" s="1117"/>
      <c r="RKT58" s="1118"/>
      <c r="RKU58" s="1116"/>
      <c r="RKV58" s="1117"/>
      <c r="RKW58" s="1117"/>
      <c r="RKX58" s="1117"/>
      <c r="RKY58" s="1117"/>
      <c r="RKZ58" s="1117"/>
      <c r="RLA58" s="1117"/>
      <c r="RLB58" s="1117"/>
      <c r="RLC58" s="1117"/>
      <c r="RLD58" s="1117"/>
      <c r="RLE58" s="1117"/>
      <c r="RLF58" s="1117"/>
      <c r="RLG58" s="1117"/>
      <c r="RLH58" s="1117"/>
      <c r="RLI58" s="1117"/>
      <c r="RLJ58" s="1117"/>
      <c r="RLK58" s="1117"/>
      <c r="RLL58" s="1117"/>
      <c r="RLM58" s="1117"/>
      <c r="RLN58" s="1117"/>
      <c r="RLO58" s="1117"/>
      <c r="RLP58" s="1117"/>
      <c r="RLQ58" s="1117"/>
      <c r="RLR58" s="1117"/>
      <c r="RLS58" s="1117"/>
      <c r="RLT58" s="1117"/>
      <c r="RLU58" s="1117"/>
      <c r="RLV58" s="1117"/>
      <c r="RLW58" s="1117"/>
      <c r="RLX58" s="1117"/>
      <c r="RLY58" s="1117"/>
      <c r="RLZ58" s="1117"/>
      <c r="RMA58" s="1117"/>
      <c r="RMB58" s="1117"/>
      <c r="RMC58" s="1117"/>
      <c r="RMD58" s="1117"/>
      <c r="RME58" s="1117"/>
      <c r="RMF58" s="1117"/>
      <c r="RMG58" s="1117"/>
      <c r="RMH58" s="1117"/>
      <c r="RMI58" s="1117"/>
      <c r="RMJ58" s="1117"/>
      <c r="RMK58" s="1117"/>
      <c r="RML58" s="1117"/>
      <c r="RMM58" s="1117"/>
      <c r="RMN58" s="1117"/>
      <c r="RMO58" s="1117"/>
      <c r="RMP58" s="1117"/>
      <c r="RMQ58" s="1117"/>
      <c r="RMR58" s="1117"/>
      <c r="RMS58" s="1117"/>
      <c r="RMT58" s="1117"/>
      <c r="RMU58" s="1117"/>
      <c r="RMV58" s="1118"/>
      <c r="RMW58" s="1116"/>
      <c r="RMX58" s="1117"/>
      <c r="RMY58" s="1117"/>
      <c r="RMZ58" s="1117"/>
      <c r="RNA58" s="1117"/>
      <c r="RNB58" s="1117"/>
      <c r="RNC58" s="1117"/>
      <c r="RND58" s="1117"/>
      <c r="RNE58" s="1117"/>
      <c r="RNF58" s="1117"/>
      <c r="RNG58" s="1117"/>
      <c r="RNH58" s="1117"/>
      <c r="RNI58" s="1117"/>
      <c r="RNJ58" s="1117"/>
      <c r="RNK58" s="1117"/>
      <c r="RNL58" s="1117"/>
      <c r="RNM58" s="1117"/>
      <c r="RNN58" s="1117"/>
      <c r="RNO58" s="1117"/>
      <c r="RNP58" s="1117"/>
      <c r="RNQ58" s="1117"/>
      <c r="RNR58" s="1117"/>
      <c r="RNS58" s="1117"/>
      <c r="RNT58" s="1117"/>
      <c r="RNU58" s="1117"/>
      <c r="RNV58" s="1117"/>
      <c r="RNW58" s="1117"/>
      <c r="RNX58" s="1117"/>
      <c r="RNY58" s="1117"/>
      <c r="RNZ58" s="1117"/>
      <c r="ROA58" s="1117"/>
      <c r="ROB58" s="1117"/>
      <c r="ROC58" s="1117"/>
      <c r="ROD58" s="1117"/>
      <c r="ROE58" s="1117"/>
      <c r="ROF58" s="1117"/>
      <c r="ROG58" s="1117"/>
      <c r="ROH58" s="1117"/>
      <c r="ROI58" s="1117"/>
      <c r="ROJ58" s="1117"/>
      <c r="ROK58" s="1117"/>
      <c r="ROL58" s="1117"/>
      <c r="ROM58" s="1117"/>
      <c r="RON58" s="1117"/>
      <c r="ROO58" s="1117"/>
      <c r="ROP58" s="1117"/>
      <c r="ROQ58" s="1117"/>
      <c r="ROR58" s="1117"/>
      <c r="ROS58" s="1117"/>
      <c r="ROT58" s="1117"/>
      <c r="ROU58" s="1117"/>
      <c r="ROV58" s="1117"/>
      <c r="ROW58" s="1117"/>
      <c r="ROX58" s="1118"/>
      <c r="ROY58" s="1116"/>
      <c r="ROZ58" s="1117"/>
      <c r="RPA58" s="1117"/>
      <c r="RPB58" s="1117"/>
      <c r="RPC58" s="1117"/>
      <c r="RPD58" s="1117"/>
      <c r="RPE58" s="1117"/>
      <c r="RPF58" s="1117"/>
      <c r="RPG58" s="1117"/>
      <c r="RPH58" s="1117"/>
      <c r="RPI58" s="1117"/>
      <c r="RPJ58" s="1117"/>
      <c r="RPK58" s="1117"/>
      <c r="RPL58" s="1117"/>
      <c r="RPM58" s="1117"/>
      <c r="RPN58" s="1117"/>
      <c r="RPO58" s="1117"/>
      <c r="RPP58" s="1117"/>
      <c r="RPQ58" s="1117"/>
      <c r="RPR58" s="1117"/>
      <c r="RPS58" s="1117"/>
      <c r="RPT58" s="1117"/>
      <c r="RPU58" s="1117"/>
      <c r="RPV58" s="1117"/>
      <c r="RPW58" s="1117"/>
      <c r="RPX58" s="1117"/>
      <c r="RPY58" s="1117"/>
      <c r="RPZ58" s="1117"/>
      <c r="RQA58" s="1117"/>
      <c r="RQB58" s="1117"/>
      <c r="RQC58" s="1117"/>
      <c r="RQD58" s="1117"/>
      <c r="RQE58" s="1117"/>
      <c r="RQF58" s="1117"/>
      <c r="RQG58" s="1117"/>
      <c r="RQH58" s="1117"/>
      <c r="RQI58" s="1117"/>
      <c r="RQJ58" s="1117"/>
      <c r="RQK58" s="1117"/>
      <c r="RQL58" s="1117"/>
      <c r="RQM58" s="1117"/>
      <c r="RQN58" s="1117"/>
      <c r="RQO58" s="1117"/>
      <c r="RQP58" s="1117"/>
      <c r="RQQ58" s="1117"/>
      <c r="RQR58" s="1117"/>
      <c r="RQS58" s="1117"/>
      <c r="RQT58" s="1117"/>
      <c r="RQU58" s="1117"/>
      <c r="RQV58" s="1117"/>
      <c r="RQW58" s="1117"/>
      <c r="RQX58" s="1117"/>
      <c r="RQY58" s="1117"/>
      <c r="RQZ58" s="1118"/>
      <c r="RRA58" s="1116"/>
      <c r="RRB58" s="1117"/>
      <c r="RRC58" s="1117"/>
      <c r="RRD58" s="1117"/>
      <c r="RRE58" s="1117"/>
      <c r="RRF58" s="1117"/>
      <c r="RRG58" s="1117"/>
      <c r="RRH58" s="1117"/>
      <c r="RRI58" s="1117"/>
      <c r="RRJ58" s="1117"/>
      <c r="RRK58" s="1117"/>
      <c r="RRL58" s="1117"/>
      <c r="RRM58" s="1117"/>
      <c r="RRN58" s="1117"/>
      <c r="RRO58" s="1117"/>
      <c r="RRP58" s="1117"/>
      <c r="RRQ58" s="1117"/>
      <c r="RRR58" s="1117"/>
      <c r="RRS58" s="1117"/>
      <c r="RRT58" s="1117"/>
      <c r="RRU58" s="1117"/>
      <c r="RRV58" s="1117"/>
      <c r="RRW58" s="1117"/>
      <c r="RRX58" s="1117"/>
      <c r="RRY58" s="1117"/>
      <c r="RRZ58" s="1117"/>
      <c r="RSA58" s="1117"/>
      <c r="RSB58" s="1117"/>
      <c r="RSC58" s="1117"/>
      <c r="RSD58" s="1117"/>
      <c r="RSE58" s="1117"/>
      <c r="RSF58" s="1117"/>
      <c r="RSG58" s="1117"/>
      <c r="RSH58" s="1117"/>
      <c r="RSI58" s="1117"/>
      <c r="RSJ58" s="1117"/>
      <c r="RSK58" s="1117"/>
      <c r="RSL58" s="1117"/>
      <c r="RSM58" s="1117"/>
      <c r="RSN58" s="1117"/>
      <c r="RSO58" s="1117"/>
      <c r="RSP58" s="1117"/>
      <c r="RSQ58" s="1117"/>
      <c r="RSR58" s="1117"/>
      <c r="RSS58" s="1117"/>
      <c r="RST58" s="1117"/>
      <c r="RSU58" s="1117"/>
      <c r="RSV58" s="1117"/>
      <c r="RSW58" s="1117"/>
      <c r="RSX58" s="1117"/>
      <c r="RSY58" s="1117"/>
      <c r="RSZ58" s="1117"/>
      <c r="RTA58" s="1117"/>
      <c r="RTB58" s="1118"/>
      <c r="RTC58" s="1116"/>
      <c r="RTD58" s="1117"/>
      <c r="RTE58" s="1117"/>
      <c r="RTF58" s="1117"/>
      <c r="RTG58" s="1117"/>
      <c r="RTH58" s="1117"/>
      <c r="RTI58" s="1117"/>
      <c r="RTJ58" s="1117"/>
      <c r="RTK58" s="1117"/>
      <c r="RTL58" s="1117"/>
      <c r="RTM58" s="1117"/>
      <c r="RTN58" s="1117"/>
      <c r="RTO58" s="1117"/>
      <c r="RTP58" s="1117"/>
      <c r="RTQ58" s="1117"/>
      <c r="RTR58" s="1117"/>
      <c r="RTS58" s="1117"/>
      <c r="RTT58" s="1117"/>
      <c r="RTU58" s="1117"/>
      <c r="RTV58" s="1117"/>
      <c r="RTW58" s="1117"/>
      <c r="RTX58" s="1117"/>
      <c r="RTY58" s="1117"/>
      <c r="RTZ58" s="1117"/>
      <c r="RUA58" s="1117"/>
      <c r="RUB58" s="1117"/>
      <c r="RUC58" s="1117"/>
      <c r="RUD58" s="1117"/>
      <c r="RUE58" s="1117"/>
      <c r="RUF58" s="1117"/>
      <c r="RUG58" s="1117"/>
      <c r="RUH58" s="1117"/>
      <c r="RUI58" s="1117"/>
      <c r="RUJ58" s="1117"/>
      <c r="RUK58" s="1117"/>
      <c r="RUL58" s="1117"/>
      <c r="RUM58" s="1117"/>
      <c r="RUN58" s="1117"/>
      <c r="RUO58" s="1117"/>
      <c r="RUP58" s="1117"/>
      <c r="RUQ58" s="1117"/>
      <c r="RUR58" s="1117"/>
      <c r="RUS58" s="1117"/>
      <c r="RUT58" s="1117"/>
      <c r="RUU58" s="1117"/>
      <c r="RUV58" s="1117"/>
      <c r="RUW58" s="1117"/>
      <c r="RUX58" s="1117"/>
      <c r="RUY58" s="1117"/>
      <c r="RUZ58" s="1117"/>
      <c r="RVA58" s="1117"/>
      <c r="RVB58" s="1117"/>
      <c r="RVC58" s="1117"/>
      <c r="RVD58" s="1118"/>
      <c r="RVE58" s="1116"/>
      <c r="RVF58" s="1117"/>
      <c r="RVG58" s="1117"/>
      <c r="RVH58" s="1117"/>
      <c r="RVI58" s="1117"/>
      <c r="RVJ58" s="1117"/>
      <c r="RVK58" s="1117"/>
      <c r="RVL58" s="1117"/>
      <c r="RVM58" s="1117"/>
      <c r="RVN58" s="1117"/>
      <c r="RVO58" s="1117"/>
      <c r="RVP58" s="1117"/>
      <c r="RVQ58" s="1117"/>
      <c r="RVR58" s="1117"/>
      <c r="RVS58" s="1117"/>
      <c r="RVT58" s="1117"/>
      <c r="RVU58" s="1117"/>
      <c r="RVV58" s="1117"/>
      <c r="RVW58" s="1117"/>
      <c r="RVX58" s="1117"/>
      <c r="RVY58" s="1117"/>
      <c r="RVZ58" s="1117"/>
      <c r="RWA58" s="1117"/>
      <c r="RWB58" s="1117"/>
      <c r="RWC58" s="1117"/>
      <c r="RWD58" s="1117"/>
      <c r="RWE58" s="1117"/>
      <c r="RWF58" s="1117"/>
      <c r="RWG58" s="1117"/>
      <c r="RWH58" s="1117"/>
      <c r="RWI58" s="1117"/>
      <c r="RWJ58" s="1117"/>
      <c r="RWK58" s="1117"/>
      <c r="RWL58" s="1117"/>
      <c r="RWM58" s="1117"/>
      <c r="RWN58" s="1117"/>
      <c r="RWO58" s="1117"/>
      <c r="RWP58" s="1117"/>
      <c r="RWQ58" s="1117"/>
      <c r="RWR58" s="1117"/>
      <c r="RWS58" s="1117"/>
      <c r="RWT58" s="1117"/>
      <c r="RWU58" s="1117"/>
      <c r="RWV58" s="1117"/>
      <c r="RWW58" s="1117"/>
      <c r="RWX58" s="1117"/>
      <c r="RWY58" s="1117"/>
      <c r="RWZ58" s="1117"/>
      <c r="RXA58" s="1117"/>
      <c r="RXB58" s="1117"/>
      <c r="RXC58" s="1117"/>
      <c r="RXD58" s="1117"/>
      <c r="RXE58" s="1117"/>
      <c r="RXF58" s="1118"/>
      <c r="RXG58" s="1116"/>
      <c r="RXH58" s="1117"/>
      <c r="RXI58" s="1117"/>
      <c r="RXJ58" s="1117"/>
      <c r="RXK58" s="1117"/>
      <c r="RXL58" s="1117"/>
      <c r="RXM58" s="1117"/>
      <c r="RXN58" s="1117"/>
      <c r="RXO58" s="1117"/>
      <c r="RXP58" s="1117"/>
      <c r="RXQ58" s="1117"/>
      <c r="RXR58" s="1117"/>
      <c r="RXS58" s="1117"/>
      <c r="RXT58" s="1117"/>
      <c r="RXU58" s="1117"/>
      <c r="RXV58" s="1117"/>
      <c r="RXW58" s="1117"/>
      <c r="RXX58" s="1117"/>
      <c r="RXY58" s="1117"/>
      <c r="RXZ58" s="1117"/>
      <c r="RYA58" s="1117"/>
      <c r="RYB58" s="1117"/>
      <c r="RYC58" s="1117"/>
      <c r="RYD58" s="1117"/>
      <c r="RYE58" s="1117"/>
      <c r="RYF58" s="1117"/>
      <c r="RYG58" s="1117"/>
      <c r="RYH58" s="1117"/>
      <c r="RYI58" s="1117"/>
      <c r="RYJ58" s="1117"/>
      <c r="RYK58" s="1117"/>
      <c r="RYL58" s="1117"/>
      <c r="RYM58" s="1117"/>
      <c r="RYN58" s="1117"/>
      <c r="RYO58" s="1117"/>
      <c r="RYP58" s="1117"/>
      <c r="RYQ58" s="1117"/>
      <c r="RYR58" s="1117"/>
      <c r="RYS58" s="1117"/>
      <c r="RYT58" s="1117"/>
      <c r="RYU58" s="1117"/>
      <c r="RYV58" s="1117"/>
      <c r="RYW58" s="1117"/>
      <c r="RYX58" s="1117"/>
      <c r="RYY58" s="1117"/>
      <c r="RYZ58" s="1117"/>
      <c r="RZA58" s="1117"/>
      <c r="RZB58" s="1117"/>
      <c r="RZC58" s="1117"/>
      <c r="RZD58" s="1117"/>
      <c r="RZE58" s="1117"/>
      <c r="RZF58" s="1117"/>
      <c r="RZG58" s="1117"/>
      <c r="RZH58" s="1118"/>
      <c r="RZI58" s="1116"/>
      <c r="RZJ58" s="1117"/>
      <c r="RZK58" s="1117"/>
      <c r="RZL58" s="1117"/>
      <c r="RZM58" s="1117"/>
      <c r="RZN58" s="1117"/>
      <c r="RZO58" s="1117"/>
      <c r="RZP58" s="1117"/>
      <c r="RZQ58" s="1117"/>
      <c r="RZR58" s="1117"/>
      <c r="RZS58" s="1117"/>
      <c r="RZT58" s="1117"/>
      <c r="RZU58" s="1117"/>
      <c r="RZV58" s="1117"/>
      <c r="RZW58" s="1117"/>
      <c r="RZX58" s="1117"/>
      <c r="RZY58" s="1117"/>
      <c r="RZZ58" s="1117"/>
      <c r="SAA58" s="1117"/>
      <c r="SAB58" s="1117"/>
      <c r="SAC58" s="1117"/>
      <c r="SAD58" s="1117"/>
      <c r="SAE58" s="1117"/>
      <c r="SAF58" s="1117"/>
      <c r="SAG58" s="1117"/>
      <c r="SAH58" s="1117"/>
      <c r="SAI58" s="1117"/>
      <c r="SAJ58" s="1117"/>
      <c r="SAK58" s="1117"/>
      <c r="SAL58" s="1117"/>
      <c r="SAM58" s="1117"/>
      <c r="SAN58" s="1117"/>
      <c r="SAO58" s="1117"/>
      <c r="SAP58" s="1117"/>
      <c r="SAQ58" s="1117"/>
      <c r="SAR58" s="1117"/>
      <c r="SAS58" s="1117"/>
      <c r="SAT58" s="1117"/>
      <c r="SAU58" s="1117"/>
      <c r="SAV58" s="1117"/>
      <c r="SAW58" s="1117"/>
      <c r="SAX58" s="1117"/>
      <c r="SAY58" s="1117"/>
      <c r="SAZ58" s="1117"/>
      <c r="SBA58" s="1117"/>
      <c r="SBB58" s="1117"/>
      <c r="SBC58" s="1117"/>
      <c r="SBD58" s="1117"/>
      <c r="SBE58" s="1117"/>
      <c r="SBF58" s="1117"/>
      <c r="SBG58" s="1117"/>
      <c r="SBH58" s="1117"/>
      <c r="SBI58" s="1117"/>
      <c r="SBJ58" s="1118"/>
      <c r="SBK58" s="1116"/>
      <c r="SBL58" s="1117"/>
      <c r="SBM58" s="1117"/>
      <c r="SBN58" s="1117"/>
      <c r="SBO58" s="1117"/>
      <c r="SBP58" s="1117"/>
      <c r="SBQ58" s="1117"/>
      <c r="SBR58" s="1117"/>
      <c r="SBS58" s="1117"/>
      <c r="SBT58" s="1117"/>
      <c r="SBU58" s="1117"/>
      <c r="SBV58" s="1117"/>
      <c r="SBW58" s="1117"/>
      <c r="SBX58" s="1117"/>
      <c r="SBY58" s="1117"/>
      <c r="SBZ58" s="1117"/>
      <c r="SCA58" s="1117"/>
      <c r="SCB58" s="1117"/>
      <c r="SCC58" s="1117"/>
      <c r="SCD58" s="1117"/>
      <c r="SCE58" s="1117"/>
      <c r="SCF58" s="1117"/>
      <c r="SCG58" s="1117"/>
      <c r="SCH58" s="1117"/>
      <c r="SCI58" s="1117"/>
      <c r="SCJ58" s="1117"/>
      <c r="SCK58" s="1117"/>
      <c r="SCL58" s="1117"/>
      <c r="SCM58" s="1117"/>
      <c r="SCN58" s="1117"/>
      <c r="SCO58" s="1117"/>
      <c r="SCP58" s="1117"/>
      <c r="SCQ58" s="1117"/>
      <c r="SCR58" s="1117"/>
      <c r="SCS58" s="1117"/>
      <c r="SCT58" s="1117"/>
      <c r="SCU58" s="1117"/>
      <c r="SCV58" s="1117"/>
      <c r="SCW58" s="1117"/>
      <c r="SCX58" s="1117"/>
      <c r="SCY58" s="1117"/>
      <c r="SCZ58" s="1117"/>
      <c r="SDA58" s="1117"/>
      <c r="SDB58" s="1117"/>
      <c r="SDC58" s="1117"/>
      <c r="SDD58" s="1117"/>
      <c r="SDE58" s="1117"/>
      <c r="SDF58" s="1117"/>
      <c r="SDG58" s="1117"/>
      <c r="SDH58" s="1117"/>
      <c r="SDI58" s="1117"/>
      <c r="SDJ58" s="1117"/>
      <c r="SDK58" s="1117"/>
      <c r="SDL58" s="1118"/>
      <c r="SDM58" s="1116"/>
      <c r="SDN58" s="1117"/>
      <c r="SDO58" s="1117"/>
      <c r="SDP58" s="1117"/>
      <c r="SDQ58" s="1117"/>
      <c r="SDR58" s="1117"/>
      <c r="SDS58" s="1117"/>
      <c r="SDT58" s="1117"/>
      <c r="SDU58" s="1117"/>
      <c r="SDV58" s="1117"/>
      <c r="SDW58" s="1117"/>
      <c r="SDX58" s="1117"/>
      <c r="SDY58" s="1117"/>
      <c r="SDZ58" s="1117"/>
      <c r="SEA58" s="1117"/>
      <c r="SEB58" s="1117"/>
      <c r="SEC58" s="1117"/>
      <c r="SED58" s="1117"/>
      <c r="SEE58" s="1117"/>
      <c r="SEF58" s="1117"/>
      <c r="SEG58" s="1117"/>
      <c r="SEH58" s="1117"/>
      <c r="SEI58" s="1117"/>
      <c r="SEJ58" s="1117"/>
      <c r="SEK58" s="1117"/>
      <c r="SEL58" s="1117"/>
      <c r="SEM58" s="1117"/>
      <c r="SEN58" s="1117"/>
      <c r="SEO58" s="1117"/>
      <c r="SEP58" s="1117"/>
      <c r="SEQ58" s="1117"/>
      <c r="SER58" s="1117"/>
      <c r="SES58" s="1117"/>
      <c r="SET58" s="1117"/>
      <c r="SEU58" s="1117"/>
      <c r="SEV58" s="1117"/>
      <c r="SEW58" s="1117"/>
      <c r="SEX58" s="1117"/>
      <c r="SEY58" s="1117"/>
      <c r="SEZ58" s="1117"/>
      <c r="SFA58" s="1117"/>
      <c r="SFB58" s="1117"/>
      <c r="SFC58" s="1117"/>
      <c r="SFD58" s="1117"/>
      <c r="SFE58" s="1117"/>
      <c r="SFF58" s="1117"/>
      <c r="SFG58" s="1117"/>
      <c r="SFH58" s="1117"/>
      <c r="SFI58" s="1117"/>
      <c r="SFJ58" s="1117"/>
      <c r="SFK58" s="1117"/>
      <c r="SFL58" s="1117"/>
      <c r="SFM58" s="1117"/>
      <c r="SFN58" s="1118"/>
      <c r="SFO58" s="1116"/>
      <c r="SFP58" s="1117"/>
      <c r="SFQ58" s="1117"/>
      <c r="SFR58" s="1117"/>
      <c r="SFS58" s="1117"/>
      <c r="SFT58" s="1117"/>
      <c r="SFU58" s="1117"/>
      <c r="SFV58" s="1117"/>
      <c r="SFW58" s="1117"/>
      <c r="SFX58" s="1117"/>
      <c r="SFY58" s="1117"/>
      <c r="SFZ58" s="1117"/>
      <c r="SGA58" s="1117"/>
      <c r="SGB58" s="1117"/>
      <c r="SGC58" s="1117"/>
      <c r="SGD58" s="1117"/>
      <c r="SGE58" s="1117"/>
      <c r="SGF58" s="1117"/>
      <c r="SGG58" s="1117"/>
      <c r="SGH58" s="1117"/>
      <c r="SGI58" s="1117"/>
      <c r="SGJ58" s="1117"/>
      <c r="SGK58" s="1117"/>
      <c r="SGL58" s="1117"/>
      <c r="SGM58" s="1117"/>
      <c r="SGN58" s="1117"/>
      <c r="SGO58" s="1117"/>
      <c r="SGP58" s="1117"/>
      <c r="SGQ58" s="1117"/>
      <c r="SGR58" s="1117"/>
      <c r="SGS58" s="1117"/>
      <c r="SGT58" s="1117"/>
      <c r="SGU58" s="1117"/>
      <c r="SGV58" s="1117"/>
      <c r="SGW58" s="1117"/>
      <c r="SGX58" s="1117"/>
      <c r="SGY58" s="1117"/>
      <c r="SGZ58" s="1117"/>
      <c r="SHA58" s="1117"/>
      <c r="SHB58" s="1117"/>
      <c r="SHC58" s="1117"/>
      <c r="SHD58" s="1117"/>
      <c r="SHE58" s="1117"/>
      <c r="SHF58" s="1117"/>
      <c r="SHG58" s="1117"/>
      <c r="SHH58" s="1117"/>
      <c r="SHI58" s="1117"/>
      <c r="SHJ58" s="1117"/>
      <c r="SHK58" s="1117"/>
      <c r="SHL58" s="1117"/>
      <c r="SHM58" s="1117"/>
      <c r="SHN58" s="1117"/>
      <c r="SHO58" s="1117"/>
      <c r="SHP58" s="1118"/>
      <c r="SHQ58" s="1116"/>
      <c r="SHR58" s="1117"/>
      <c r="SHS58" s="1117"/>
      <c r="SHT58" s="1117"/>
      <c r="SHU58" s="1117"/>
      <c r="SHV58" s="1117"/>
      <c r="SHW58" s="1117"/>
      <c r="SHX58" s="1117"/>
      <c r="SHY58" s="1117"/>
      <c r="SHZ58" s="1117"/>
      <c r="SIA58" s="1117"/>
      <c r="SIB58" s="1117"/>
      <c r="SIC58" s="1117"/>
      <c r="SID58" s="1117"/>
      <c r="SIE58" s="1117"/>
      <c r="SIF58" s="1117"/>
      <c r="SIG58" s="1117"/>
      <c r="SIH58" s="1117"/>
      <c r="SII58" s="1117"/>
      <c r="SIJ58" s="1117"/>
      <c r="SIK58" s="1117"/>
      <c r="SIL58" s="1117"/>
      <c r="SIM58" s="1117"/>
      <c r="SIN58" s="1117"/>
      <c r="SIO58" s="1117"/>
      <c r="SIP58" s="1117"/>
      <c r="SIQ58" s="1117"/>
      <c r="SIR58" s="1117"/>
      <c r="SIS58" s="1117"/>
      <c r="SIT58" s="1117"/>
      <c r="SIU58" s="1117"/>
      <c r="SIV58" s="1117"/>
      <c r="SIW58" s="1117"/>
      <c r="SIX58" s="1117"/>
      <c r="SIY58" s="1117"/>
      <c r="SIZ58" s="1117"/>
      <c r="SJA58" s="1117"/>
      <c r="SJB58" s="1117"/>
      <c r="SJC58" s="1117"/>
      <c r="SJD58" s="1117"/>
      <c r="SJE58" s="1117"/>
      <c r="SJF58" s="1117"/>
      <c r="SJG58" s="1117"/>
      <c r="SJH58" s="1117"/>
      <c r="SJI58" s="1117"/>
      <c r="SJJ58" s="1117"/>
      <c r="SJK58" s="1117"/>
      <c r="SJL58" s="1117"/>
      <c r="SJM58" s="1117"/>
      <c r="SJN58" s="1117"/>
      <c r="SJO58" s="1117"/>
      <c r="SJP58" s="1117"/>
      <c r="SJQ58" s="1117"/>
      <c r="SJR58" s="1118"/>
      <c r="SJS58" s="1116"/>
      <c r="SJT58" s="1117"/>
      <c r="SJU58" s="1117"/>
      <c r="SJV58" s="1117"/>
      <c r="SJW58" s="1117"/>
      <c r="SJX58" s="1117"/>
      <c r="SJY58" s="1117"/>
      <c r="SJZ58" s="1117"/>
      <c r="SKA58" s="1117"/>
      <c r="SKB58" s="1117"/>
      <c r="SKC58" s="1117"/>
      <c r="SKD58" s="1117"/>
      <c r="SKE58" s="1117"/>
      <c r="SKF58" s="1117"/>
      <c r="SKG58" s="1117"/>
      <c r="SKH58" s="1117"/>
      <c r="SKI58" s="1117"/>
      <c r="SKJ58" s="1117"/>
      <c r="SKK58" s="1117"/>
      <c r="SKL58" s="1117"/>
      <c r="SKM58" s="1117"/>
      <c r="SKN58" s="1117"/>
      <c r="SKO58" s="1117"/>
      <c r="SKP58" s="1117"/>
      <c r="SKQ58" s="1117"/>
      <c r="SKR58" s="1117"/>
      <c r="SKS58" s="1117"/>
      <c r="SKT58" s="1117"/>
      <c r="SKU58" s="1117"/>
      <c r="SKV58" s="1117"/>
      <c r="SKW58" s="1117"/>
      <c r="SKX58" s="1117"/>
      <c r="SKY58" s="1117"/>
      <c r="SKZ58" s="1117"/>
      <c r="SLA58" s="1117"/>
      <c r="SLB58" s="1117"/>
      <c r="SLC58" s="1117"/>
      <c r="SLD58" s="1117"/>
      <c r="SLE58" s="1117"/>
      <c r="SLF58" s="1117"/>
      <c r="SLG58" s="1117"/>
      <c r="SLH58" s="1117"/>
      <c r="SLI58" s="1117"/>
      <c r="SLJ58" s="1117"/>
      <c r="SLK58" s="1117"/>
      <c r="SLL58" s="1117"/>
      <c r="SLM58" s="1117"/>
      <c r="SLN58" s="1117"/>
      <c r="SLO58" s="1117"/>
      <c r="SLP58" s="1117"/>
      <c r="SLQ58" s="1117"/>
      <c r="SLR58" s="1117"/>
      <c r="SLS58" s="1117"/>
      <c r="SLT58" s="1118"/>
      <c r="SLU58" s="1116"/>
      <c r="SLV58" s="1117"/>
      <c r="SLW58" s="1117"/>
      <c r="SLX58" s="1117"/>
      <c r="SLY58" s="1117"/>
      <c r="SLZ58" s="1117"/>
      <c r="SMA58" s="1117"/>
      <c r="SMB58" s="1117"/>
      <c r="SMC58" s="1117"/>
      <c r="SMD58" s="1117"/>
      <c r="SME58" s="1117"/>
      <c r="SMF58" s="1117"/>
      <c r="SMG58" s="1117"/>
      <c r="SMH58" s="1117"/>
      <c r="SMI58" s="1117"/>
      <c r="SMJ58" s="1117"/>
      <c r="SMK58" s="1117"/>
      <c r="SML58" s="1117"/>
      <c r="SMM58" s="1117"/>
      <c r="SMN58" s="1117"/>
      <c r="SMO58" s="1117"/>
      <c r="SMP58" s="1117"/>
      <c r="SMQ58" s="1117"/>
      <c r="SMR58" s="1117"/>
      <c r="SMS58" s="1117"/>
      <c r="SMT58" s="1117"/>
      <c r="SMU58" s="1117"/>
      <c r="SMV58" s="1117"/>
      <c r="SMW58" s="1117"/>
      <c r="SMX58" s="1117"/>
      <c r="SMY58" s="1117"/>
      <c r="SMZ58" s="1117"/>
      <c r="SNA58" s="1117"/>
      <c r="SNB58" s="1117"/>
      <c r="SNC58" s="1117"/>
      <c r="SND58" s="1117"/>
      <c r="SNE58" s="1117"/>
      <c r="SNF58" s="1117"/>
      <c r="SNG58" s="1117"/>
      <c r="SNH58" s="1117"/>
      <c r="SNI58" s="1117"/>
      <c r="SNJ58" s="1117"/>
      <c r="SNK58" s="1117"/>
      <c r="SNL58" s="1117"/>
      <c r="SNM58" s="1117"/>
      <c r="SNN58" s="1117"/>
      <c r="SNO58" s="1117"/>
      <c r="SNP58" s="1117"/>
      <c r="SNQ58" s="1117"/>
      <c r="SNR58" s="1117"/>
      <c r="SNS58" s="1117"/>
      <c r="SNT58" s="1117"/>
      <c r="SNU58" s="1117"/>
      <c r="SNV58" s="1118"/>
      <c r="SNW58" s="1116"/>
      <c r="SNX58" s="1117"/>
      <c r="SNY58" s="1117"/>
      <c r="SNZ58" s="1117"/>
      <c r="SOA58" s="1117"/>
      <c r="SOB58" s="1117"/>
      <c r="SOC58" s="1117"/>
      <c r="SOD58" s="1117"/>
      <c r="SOE58" s="1117"/>
      <c r="SOF58" s="1117"/>
      <c r="SOG58" s="1117"/>
      <c r="SOH58" s="1117"/>
      <c r="SOI58" s="1117"/>
      <c r="SOJ58" s="1117"/>
      <c r="SOK58" s="1117"/>
      <c r="SOL58" s="1117"/>
      <c r="SOM58" s="1117"/>
      <c r="SON58" s="1117"/>
      <c r="SOO58" s="1117"/>
      <c r="SOP58" s="1117"/>
      <c r="SOQ58" s="1117"/>
      <c r="SOR58" s="1117"/>
      <c r="SOS58" s="1117"/>
      <c r="SOT58" s="1117"/>
      <c r="SOU58" s="1117"/>
      <c r="SOV58" s="1117"/>
      <c r="SOW58" s="1117"/>
      <c r="SOX58" s="1117"/>
      <c r="SOY58" s="1117"/>
      <c r="SOZ58" s="1117"/>
      <c r="SPA58" s="1117"/>
      <c r="SPB58" s="1117"/>
      <c r="SPC58" s="1117"/>
      <c r="SPD58" s="1117"/>
      <c r="SPE58" s="1117"/>
      <c r="SPF58" s="1117"/>
      <c r="SPG58" s="1117"/>
      <c r="SPH58" s="1117"/>
      <c r="SPI58" s="1117"/>
      <c r="SPJ58" s="1117"/>
      <c r="SPK58" s="1117"/>
      <c r="SPL58" s="1117"/>
      <c r="SPM58" s="1117"/>
      <c r="SPN58" s="1117"/>
      <c r="SPO58" s="1117"/>
      <c r="SPP58" s="1117"/>
      <c r="SPQ58" s="1117"/>
      <c r="SPR58" s="1117"/>
      <c r="SPS58" s="1117"/>
      <c r="SPT58" s="1117"/>
      <c r="SPU58" s="1117"/>
      <c r="SPV58" s="1117"/>
      <c r="SPW58" s="1117"/>
      <c r="SPX58" s="1118"/>
      <c r="SPY58" s="1116"/>
      <c r="SPZ58" s="1117"/>
      <c r="SQA58" s="1117"/>
      <c r="SQB58" s="1117"/>
      <c r="SQC58" s="1117"/>
      <c r="SQD58" s="1117"/>
      <c r="SQE58" s="1117"/>
      <c r="SQF58" s="1117"/>
      <c r="SQG58" s="1117"/>
      <c r="SQH58" s="1117"/>
      <c r="SQI58" s="1117"/>
      <c r="SQJ58" s="1117"/>
      <c r="SQK58" s="1117"/>
      <c r="SQL58" s="1117"/>
      <c r="SQM58" s="1117"/>
      <c r="SQN58" s="1117"/>
      <c r="SQO58" s="1117"/>
      <c r="SQP58" s="1117"/>
      <c r="SQQ58" s="1117"/>
      <c r="SQR58" s="1117"/>
      <c r="SQS58" s="1117"/>
      <c r="SQT58" s="1117"/>
      <c r="SQU58" s="1117"/>
      <c r="SQV58" s="1117"/>
      <c r="SQW58" s="1117"/>
      <c r="SQX58" s="1117"/>
      <c r="SQY58" s="1117"/>
      <c r="SQZ58" s="1117"/>
      <c r="SRA58" s="1117"/>
      <c r="SRB58" s="1117"/>
      <c r="SRC58" s="1117"/>
      <c r="SRD58" s="1117"/>
      <c r="SRE58" s="1117"/>
      <c r="SRF58" s="1117"/>
      <c r="SRG58" s="1117"/>
      <c r="SRH58" s="1117"/>
      <c r="SRI58" s="1117"/>
      <c r="SRJ58" s="1117"/>
      <c r="SRK58" s="1117"/>
      <c r="SRL58" s="1117"/>
      <c r="SRM58" s="1117"/>
      <c r="SRN58" s="1117"/>
      <c r="SRO58" s="1117"/>
      <c r="SRP58" s="1117"/>
      <c r="SRQ58" s="1117"/>
      <c r="SRR58" s="1117"/>
      <c r="SRS58" s="1117"/>
      <c r="SRT58" s="1117"/>
      <c r="SRU58" s="1117"/>
      <c r="SRV58" s="1117"/>
      <c r="SRW58" s="1117"/>
      <c r="SRX58" s="1117"/>
      <c r="SRY58" s="1117"/>
      <c r="SRZ58" s="1118"/>
      <c r="SSA58" s="1116"/>
      <c r="SSB58" s="1117"/>
      <c r="SSC58" s="1117"/>
      <c r="SSD58" s="1117"/>
      <c r="SSE58" s="1117"/>
      <c r="SSF58" s="1117"/>
      <c r="SSG58" s="1117"/>
      <c r="SSH58" s="1117"/>
      <c r="SSI58" s="1117"/>
      <c r="SSJ58" s="1117"/>
      <c r="SSK58" s="1117"/>
      <c r="SSL58" s="1117"/>
      <c r="SSM58" s="1117"/>
      <c r="SSN58" s="1117"/>
      <c r="SSO58" s="1117"/>
      <c r="SSP58" s="1117"/>
      <c r="SSQ58" s="1117"/>
      <c r="SSR58" s="1117"/>
      <c r="SSS58" s="1117"/>
      <c r="SST58" s="1117"/>
      <c r="SSU58" s="1117"/>
      <c r="SSV58" s="1117"/>
      <c r="SSW58" s="1117"/>
      <c r="SSX58" s="1117"/>
      <c r="SSY58" s="1117"/>
      <c r="SSZ58" s="1117"/>
      <c r="STA58" s="1117"/>
      <c r="STB58" s="1117"/>
      <c r="STC58" s="1117"/>
      <c r="STD58" s="1117"/>
      <c r="STE58" s="1117"/>
      <c r="STF58" s="1117"/>
      <c r="STG58" s="1117"/>
      <c r="STH58" s="1117"/>
      <c r="STI58" s="1117"/>
      <c r="STJ58" s="1117"/>
      <c r="STK58" s="1117"/>
      <c r="STL58" s="1117"/>
      <c r="STM58" s="1117"/>
      <c r="STN58" s="1117"/>
      <c r="STO58" s="1117"/>
      <c r="STP58" s="1117"/>
      <c r="STQ58" s="1117"/>
      <c r="STR58" s="1117"/>
      <c r="STS58" s="1117"/>
      <c r="STT58" s="1117"/>
      <c r="STU58" s="1117"/>
      <c r="STV58" s="1117"/>
      <c r="STW58" s="1117"/>
      <c r="STX58" s="1117"/>
      <c r="STY58" s="1117"/>
      <c r="STZ58" s="1117"/>
      <c r="SUA58" s="1117"/>
      <c r="SUB58" s="1118"/>
      <c r="SUC58" s="1116"/>
      <c r="SUD58" s="1117"/>
      <c r="SUE58" s="1117"/>
      <c r="SUF58" s="1117"/>
      <c r="SUG58" s="1117"/>
      <c r="SUH58" s="1117"/>
      <c r="SUI58" s="1117"/>
      <c r="SUJ58" s="1117"/>
      <c r="SUK58" s="1117"/>
      <c r="SUL58" s="1117"/>
      <c r="SUM58" s="1117"/>
      <c r="SUN58" s="1117"/>
      <c r="SUO58" s="1117"/>
      <c r="SUP58" s="1117"/>
      <c r="SUQ58" s="1117"/>
      <c r="SUR58" s="1117"/>
      <c r="SUS58" s="1117"/>
      <c r="SUT58" s="1117"/>
      <c r="SUU58" s="1117"/>
      <c r="SUV58" s="1117"/>
      <c r="SUW58" s="1117"/>
      <c r="SUX58" s="1117"/>
      <c r="SUY58" s="1117"/>
      <c r="SUZ58" s="1117"/>
      <c r="SVA58" s="1117"/>
      <c r="SVB58" s="1117"/>
      <c r="SVC58" s="1117"/>
      <c r="SVD58" s="1117"/>
      <c r="SVE58" s="1117"/>
      <c r="SVF58" s="1117"/>
      <c r="SVG58" s="1117"/>
      <c r="SVH58" s="1117"/>
      <c r="SVI58" s="1117"/>
      <c r="SVJ58" s="1117"/>
      <c r="SVK58" s="1117"/>
      <c r="SVL58" s="1117"/>
      <c r="SVM58" s="1117"/>
      <c r="SVN58" s="1117"/>
      <c r="SVO58" s="1117"/>
      <c r="SVP58" s="1117"/>
      <c r="SVQ58" s="1117"/>
      <c r="SVR58" s="1117"/>
      <c r="SVS58" s="1117"/>
      <c r="SVT58" s="1117"/>
      <c r="SVU58" s="1117"/>
      <c r="SVV58" s="1117"/>
      <c r="SVW58" s="1117"/>
      <c r="SVX58" s="1117"/>
      <c r="SVY58" s="1117"/>
      <c r="SVZ58" s="1117"/>
      <c r="SWA58" s="1117"/>
      <c r="SWB58" s="1117"/>
      <c r="SWC58" s="1117"/>
      <c r="SWD58" s="1118"/>
      <c r="SWE58" s="1116"/>
      <c r="SWF58" s="1117"/>
      <c r="SWG58" s="1117"/>
      <c r="SWH58" s="1117"/>
      <c r="SWI58" s="1117"/>
      <c r="SWJ58" s="1117"/>
      <c r="SWK58" s="1117"/>
      <c r="SWL58" s="1117"/>
      <c r="SWM58" s="1117"/>
      <c r="SWN58" s="1117"/>
      <c r="SWO58" s="1117"/>
      <c r="SWP58" s="1117"/>
      <c r="SWQ58" s="1117"/>
      <c r="SWR58" s="1117"/>
      <c r="SWS58" s="1117"/>
      <c r="SWT58" s="1117"/>
      <c r="SWU58" s="1117"/>
      <c r="SWV58" s="1117"/>
      <c r="SWW58" s="1117"/>
      <c r="SWX58" s="1117"/>
      <c r="SWY58" s="1117"/>
      <c r="SWZ58" s="1117"/>
      <c r="SXA58" s="1117"/>
      <c r="SXB58" s="1117"/>
      <c r="SXC58" s="1117"/>
      <c r="SXD58" s="1117"/>
      <c r="SXE58" s="1117"/>
      <c r="SXF58" s="1117"/>
      <c r="SXG58" s="1117"/>
      <c r="SXH58" s="1117"/>
      <c r="SXI58" s="1117"/>
      <c r="SXJ58" s="1117"/>
      <c r="SXK58" s="1117"/>
      <c r="SXL58" s="1117"/>
      <c r="SXM58" s="1117"/>
      <c r="SXN58" s="1117"/>
      <c r="SXO58" s="1117"/>
      <c r="SXP58" s="1117"/>
      <c r="SXQ58" s="1117"/>
      <c r="SXR58" s="1117"/>
      <c r="SXS58" s="1117"/>
      <c r="SXT58" s="1117"/>
      <c r="SXU58" s="1117"/>
      <c r="SXV58" s="1117"/>
      <c r="SXW58" s="1117"/>
      <c r="SXX58" s="1117"/>
      <c r="SXY58" s="1117"/>
      <c r="SXZ58" s="1117"/>
      <c r="SYA58" s="1117"/>
      <c r="SYB58" s="1117"/>
      <c r="SYC58" s="1117"/>
      <c r="SYD58" s="1117"/>
      <c r="SYE58" s="1117"/>
      <c r="SYF58" s="1118"/>
      <c r="SYG58" s="1116"/>
      <c r="SYH58" s="1117"/>
      <c r="SYI58" s="1117"/>
      <c r="SYJ58" s="1117"/>
      <c r="SYK58" s="1117"/>
      <c r="SYL58" s="1117"/>
      <c r="SYM58" s="1117"/>
      <c r="SYN58" s="1117"/>
      <c r="SYO58" s="1117"/>
      <c r="SYP58" s="1117"/>
      <c r="SYQ58" s="1117"/>
      <c r="SYR58" s="1117"/>
      <c r="SYS58" s="1117"/>
      <c r="SYT58" s="1117"/>
      <c r="SYU58" s="1117"/>
      <c r="SYV58" s="1117"/>
      <c r="SYW58" s="1117"/>
      <c r="SYX58" s="1117"/>
      <c r="SYY58" s="1117"/>
      <c r="SYZ58" s="1117"/>
      <c r="SZA58" s="1117"/>
      <c r="SZB58" s="1117"/>
      <c r="SZC58" s="1117"/>
      <c r="SZD58" s="1117"/>
      <c r="SZE58" s="1117"/>
      <c r="SZF58" s="1117"/>
      <c r="SZG58" s="1117"/>
      <c r="SZH58" s="1117"/>
      <c r="SZI58" s="1117"/>
      <c r="SZJ58" s="1117"/>
      <c r="SZK58" s="1117"/>
      <c r="SZL58" s="1117"/>
      <c r="SZM58" s="1117"/>
      <c r="SZN58" s="1117"/>
      <c r="SZO58" s="1117"/>
      <c r="SZP58" s="1117"/>
      <c r="SZQ58" s="1117"/>
      <c r="SZR58" s="1117"/>
      <c r="SZS58" s="1117"/>
      <c r="SZT58" s="1117"/>
      <c r="SZU58" s="1117"/>
      <c r="SZV58" s="1117"/>
      <c r="SZW58" s="1117"/>
      <c r="SZX58" s="1117"/>
      <c r="SZY58" s="1117"/>
      <c r="SZZ58" s="1117"/>
      <c r="TAA58" s="1117"/>
      <c r="TAB58" s="1117"/>
      <c r="TAC58" s="1117"/>
      <c r="TAD58" s="1117"/>
      <c r="TAE58" s="1117"/>
      <c r="TAF58" s="1117"/>
      <c r="TAG58" s="1117"/>
      <c r="TAH58" s="1118"/>
      <c r="TAI58" s="1116"/>
      <c r="TAJ58" s="1117"/>
      <c r="TAK58" s="1117"/>
      <c r="TAL58" s="1117"/>
      <c r="TAM58" s="1117"/>
      <c r="TAN58" s="1117"/>
      <c r="TAO58" s="1117"/>
      <c r="TAP58" s="1117"/>
      <c r="TAQ58" s="1117"/>
      <c r="TAR58" s="1117"/>
      <c r="TAS58" s="1117"/>
      <c r="TAT58" s="1117"/>
      <c r="TAU58" s="1117"/>
      <c r="TAV58" s="1117"/>
      <c r="TAW58" s="1117"/>
      <c r="TAX58" s="1117"/>
      <c r="TAY58" s="1117"/>
      <c r="TAZ58" s="1117"/>
      <c r="TBA58" s="1117"/>
      <c r="TBB58" s="1117"/>
      <c r="TBC58" s="1117"/>
      <c r="TBD58" s="1117"/>
      <c r="TBE58" s="1117"/>
      <c r="TBF58" s="1117"/>
      <c r="TBG58" s="1117"/>
      <c r="TBH58" s="1117"/>
      <c r="TBI58" s="1117"/>
      <c r="TBJ58" s="1117"/>
      <c r="TBK58" s="1117"/>
      <c r="TBL58" s="1117"/>
      <c r="TBM58" s="1117"/>
      <c r="TBN58" s="1117"/>
      <c r="TBO58" s="1117"/>
      <c r="TBP58" s="1117"/>
      <c r="TBQ58" s="1117"/>
      <c r="TBR58" s="1117"/>
      <c r="TBS58" s="1117"/>
      <c r="TBT58" s="1117"/>
      <c r="TBU58" s="1117"/>
      <c r="TBV58" s="1117"/>
      <c r="TBW58" s="1117"/>
      <c r="TBX58" s="1117"/>
      <c r="TBY58" s="1117"/>
      <c r="TBZ58" s="1117"/>
      <c r="TCA58" s="1117"/>
      <c r="TCB58" s="1117"/>
      <c r="TCC58" s="1117"/>
      <c r="TCD58" s="1117"/>
      <c r="TCE58" s="1117"/>
      <c r="TCF58" s="1117"/>
      <c r="TCG58" s="1117"/>
      <c r="TCH58" s="1117"/>
      <c r="TCI58" s="1117"/>
      <c r="TCJ58" s="1118"/>
      <c r="TCK58" s="1116"/>
      <c r="TCL58" s="1117"/>
      <c r="TCM58" s="1117"/>
      <c r="TCN58" s="1117"/>
      <c r="TCO58" s="1117"/>
      <c r="TCP58" s="1117"/>
      <c r="TCQ58" s="1117"/>
      <c r="TCR58" s="1117"/>
      <c r="TCS58" s="1117"/>
      <c r="TCT58" s="1117"/>
      <c r="TCU58" s="1117"/>
      <c r="TCV58" s="1117"/>
      <c r="TCW58" s="1117"/>
      <c r="TCX58" s="1117"/>
      <c r="TCY58" s="1117"/>
      <c r="TCZ58" s="1117"/>
      <c r="TDA58" s="1117"/>
      <c r="TDB58" s="1117"/>
      <c r="TDC58" s="1117"/>
      <c r="TDD58" s="1117"/>
      <c r="TDE58" s="1117"/>
      <c r="TDF58" s="1117"/>
      <c r="TDG58" s="1117"/>
      <c r="TDH58" s="1117"/>
      <c r="TDI58" s="1117"/>
      <c r="TDJ58" s="1117"/>
      <c r="TDK58" s="1117"/>
      <c r="TDL58" s="1117"/>
      <c r="TDM58" s="1117"/>
      <c r="TDN58" s="1117"/>
      <c r="TDO58" s="1117"/>
      <c r="TDP58" s="1117"/>
      <c r="TDQ58" s="1117"/>
      <c r="TDR58" s="1117"/>
      <c r="TDS58" s="1117"/>
      <c r="TDT58" s="1117"/>
      <c r="TDU58" s="1117"/>
      <c r="TDV58" s="1117"/>
      <c r="TDW58" s="1117"/>
      <c r="TDX58" s="1117"/>
      <c r="TDY58" s="1117"/>
      <c r="TDZ58" s="1117"/>
      <c r="TEA58" s="1117"/>
      <c r="TEB58" s="1117"/>
      <c r="TEC58" s="1117"/>
      <c r="TED58" s="1117"/>
      <c r="TEE58" s="1117"/>
      <c r="TEF58" s="1117"/>
      <c r="TEG58" s="1117"/>
      <c r="TEH58" s="1117"/>
      <c r="TEI58" s="1117"/>
      <c r="TEJ58" s="1117"/>
      <c r="TEK58" s="1117"/>
      <c r="TEL58" s="1118"/>
      <c r="TEM58" s="1116"/>
      <c r="TEN58" s="1117"/>
      <c r="TEO58" s="1117"/>
      <c r="TEP58" s="1117"/>
      <c r="TEQ58" s="1117"/>
      <c r="TER58" s="1117"/>
      <c r="TES58" s="1117"/>
      <c r="TET58" s="1117"/>
      <c r="TEU58" s="1117"/>
      <c r="TEV58" s="1117"/>
      <c r="TEW58" s="1117"/>
      <c r="TEX58" s="1117"/>
      <c r="TEY58" s="1117"/>
      <c r="TEZ58" s="1117"/>
      <c r="TFA58" s="1117"/>
      <c r="TFB58" s="1117"/>
      <c r="TFC58" s="1117"/>
      <c r="TFD58" s="1117"/>
      <c r="TFE58" s="1117"/>
      <c r="TFF58" s="1117"/>
      <c r="TFG58" s="1117"/>
      <c r="TFH58" s="1117"/>
      <c r="TFI58" s="1117"/>
      <c r="TFJ58" s="1117"/>
      <c r="TFK58" s="1117"/>
      <c r="TFL58" s="1117"/>
      <c r="TFM58" s="1117"/>
      <c r="TFN58" s="1117"/>
      <c r="TFO58" s="1117"/>
      <c r="TFP58" s="1117"/>
      <c r="TFQ58" s="1117"/>
      <c r="TFR58" s="1117"/>
      <c r="TFS58" s="1117"/>
      <c r="TFT58" s="1117"/>
      <c r="TFU58" s="1117"/>
      <c r="TFV58" s="1117"/>
      <c r="TFW58" s="1117"/>
      <c r="TFX58" s="1117"/>
      <c r="TFY58" s="1117"/>
      <c r="TFZ58" s="1117"/>
      <c r="TGA58" s="1117"/>
      <c r="TGB58" s="1117"/>
      <c r="TGC58" s="1117"/>
      <c r="TGD58" s="1117"/>
      <c r="TGE58" s="1117"/>
      <c r="TGF58" s="1117"/>
      <c r="TGG58" s="1117"/>
      <c r="TGH58" s="1117"/>
      <c r="TGI58" s="1117"/>
      <c r="TGJ58" s="1117"/>
      <c r="TGK58" s="1117"/>
      <c r="TGL58" s="1117"/>
      <c r="TGM58" s="1117"/>
      <c r="TGN58" s="1118"/>
      <c r="TGO58" s="1116"/>
      <c r="TGP58" s="1117"/>
      <c r="TGQ58" s="1117"/>
      <c r="TGR58" s="1117"/>
      <c r="TGS58" s="1117"/>
      <c r="TGT58" s="1117"/>
      <c r="TGU58" s="1117"/>
      <c r="TGV58" s="1117"/>
      <c r="TGW58" s="1117"/>
      <c r="TGX58" s="1117"/>
      <c r="TGY58" s="1117"/>
      <c r="TGZ58" s="1117"/>
      <c r="THA58" s="1117"/>
      <c r="THB58" s="1117"/>
      <c r="THC58" s="1117"/>
      <c r="THD58" s="1117"/>
      <c r="THE58" s="1117"/>
      <c r="THF58" s="1117"/>
      <c r="THG58" s="1117"/>
      <c r="THH58" s="1117"/>
      <c r="THI58" s="1117"/>
      <c r="THJ58" s="1117"/>
      <c r="THK58" s="1117"/>
      <c r="THL58" s="1117"/>
      <c r="THM58" s="1117"/>
      <c r="THN58" s="1117"/>
      <c r="THO58" s="1117"/>
      <c r="THP58" s="1117"/>
      <c r="THQ58" s="1117"/>
      <c r="THR58" s="1117"/>
      <c r="THS58" s="1117"/>
      <c r="THT58" s="1117"/>
      <c r="THU58" s="1117"/>
      <c r="THV58" s="1117"/>
      <c r="THW58" s="1117"/>
      <c r="THX58" s="1117"/>
      <c r="THY58" s="1117"/>
      <c r="THZ58" s="1117"/>
      <c r="TIA58" s="1117"/>
      <c r="TIB58" s="1117"/>
      <c r="TIC58" s="1117"/>
      <c r="TID58" s="1117"/>
      <c r="TIE58" s="1117"/>
      <c r="TIF58" s="1117"/>
      <c r="TIG58" s="1117"/>
      <c r="TIH58" s="1117"/>
      <c r="TII58" s="1117"/>
      <c r="TIJ58" s="1117"/>
      <c r="TIK58" s="1117"/>
      <c r="TIL58" s="1117"/>
      <c r="TIM58" s="1117"/>
      <c r="TIN58" s="1117"/>
      <c r="TIO58" s="1117"/>
      <c r="TIP58" s="1118"/>
      <c r="TIQ58" s="1116"/>
      <c r="TIR58" s="1117"/>
      <c r="TIS58" s="1117"/>
      <c r="TIT58" s="1117"/>
      <c r="TIU58" s="1117"/>
      <c r="TIV58" s="1117"/>
      <c r="TIW58" s="1117"/>
      <c r="TIX58" s="1117"/>
      <c r="TIY58" s="1117"/>
      <c r="TIZ58" s="1117"/>
      <c r="TJA58" s="1117"/>
      <c r="TJB58" s="1117"/>
      <c r="TJC58" s="1117"/>
      <c r="TJD58" s="1117"/>
      <c r="TJE58" s="1117"/>
      <c r="TJF58" s="1117"/>
      <c r="TJG58" s="1117"/>
      <c r="TJH58" s="1117"/>
      <c r="TJI58" s="1117"/>
      <c r="TJJ58" s="1117"/>
      <c r="TJK58" s="1117"/>
      <c r="TJL58" s="1117"/>
      <c r="TJM58" s="1117"/>
      <c r="TJN58" s="1117"/>
      <c r="TJO58" s="1117"/>
      <c r="TJP58" s="1117"/>
      <c r="TJQ58" s="1117"/>
      <c r="TJR58" s="1117"/>
      <c r="TJS58" s="1117"/>
      <c r="TJT58" s="1117"/>
      <c r="TJU58" s="1117"/>
      <c r="TJV58" s="1117"/>
      <c r="TJW58" s="1117"/>
      <c r="TJX58" s="1117"/>
      <c r="TJY58" s="1117"/>
      <c r="TJZ58" s="1117"/>
      <c r="TKA58" s="1117"/>
      <c r="TKB58" s="1117"/>
      <c r="TKC58" s="1117"/>
      <c r="TKD58" s="1117"/>
      <c r="TKE58" s="1117"/>
      <c r="TKF58" s="1117"/>
      <c r="TKG58" s="1117"/>
      <c r="TKH58" s="1117"/>
      <c r="TKI58" s="1117"/>
      <c r="TKJ58" s="1117"/>
      <c r="TKK58" s="1117"/>
      <c r="TKL58" s="1117"/>
      <c r="TKM58" s="1117"/>
      <c r="TKN58" s="1117"/>
      <c r="TKO58" s="1117"/>
      <c r="TKP58" s="1117"/>
      <c r="TKQ58" s="1117"/>
      <c r="TKR58" s="1118"/>
      <c r="TKS58" s="1116"/>
      <c r="TKT58" s="1117"/>
      <c r="TKU58" s="1117"/>
      <c r="TKV58" s="1117"/>
      <c r="TKW58" s="1117"/>
      <c r="TKX58" s="1117"/>
      <c r="TKY58" s="1117"/>
      <c r="TKZ58" s="1117"/>
      <c r="TLA58" s="1117"/>
      <c r="TLB58" s="1117"/>
      <c r="TLC58" s="1117"/>
      <c r="TLD58" s="1117"/>
      <c r="TLE58" s="1117"/>
      <c r="TLF58" s="1117"/>
      <c r="TLG58" s="1117"/>
      <c r="TLH58" s="1117"/>
      <c r="TLI58" s="1117"/>
      <c r="TLJ58" s="1117"/>
      <c r="TLK58" s="1117"/>
      <c r="TLL58" s="1117"/>
      <c r="TLM58" s="1117"/>
      <c r="TLN58" s="1117"/>
      <c r="TLO58" s="1117"/>
      <c r="TLP58" s="1117"/>
      <c r="TLQ58" s="1117"/>
      <c r="TLR58" s="1117"/>
      <c r="TLS58" s="1117"/>
      <c r="TLT58" s="1117"/>
      <c r="TLU58" s="1117"/>
      <c r="TLV58" s="1117"/>
      <c r="TLW58" s="1117"/>
      <c r="TLX58" s="1117"/>
      <c r="TLY58" s="1117"/>
      <c r="TLZ58" s="1117"/>
      <c r="TMA58" s="1117"/>
      <c r="TMB58" s="1117"/>
      <c r="TMC58" s="1117"/>
      <c r="TMD58" s="1117"/>
      <c r="TME58" s="1117"/>
      <c r="TMF58" s="1117"/>
      <c r="TMG58" s="1117"/>
      <c r="TMH58" s="1117"/>
      <c r="TMI58" s="1117"/>
      <c r="TMJ58" s="1117"/>
      <c r="TMK58" s="1117"/>
      <c r="TML58" s="1117"/>
      <c r="TMM58" s="1117"/>
      <c r="TMN58" s="1117"/>
      <c r="TMO58" s="1117"/>
      <c r="TMP58" s="1117"/>
      <c r="TMQ58" s="1117"/>
      <c r="TMR58" s="1117"/>
      <c r="TMS58" s="1117"/>
      <c r="TMT58" s="1118"/>
      <c r="TMU58" s="1116"/>
      <c r="TMV58" s="1117"/>
      <c r="TMW58" s="1117"/>
      <c r="TMX58" s="1117"/>
      <c r="TMY58" s="1117"/>
      <c r="TMZ58" s="1117"/>
      <c r="TNA58" s="1117"/>
      <c r="TNB58" s="1117"/>
      <c r="TNC58" s="1117"/>
      <c r="TND58" s="1117"/>
      <c r="TNE58" s="1117"/>
      <c r="TNF58" s="1117"/>
      <c r="TNG58" s="1117"/>
      <c r="TNH58" s="1117"/>
      <c r="TNI58" s="1117"/>
      <c r="TNJ58" s="1117"/>
      <c r="TNK58" s="1117"/>
      <c r="TNL58" s="1117"/>
      <c r="TNM58" s="1117"/>
      <c r="TNN58" s="1117"/>
      <c r="TNO58" s="1117"/>
      <c r="TNP58" s="1117"/>
      <c r="TNQ58" s="1117"/>
      <c r="TNR58" s="1117"/>
      <c r="TNS58" s="1117"/>
      <c r="TNT58" s="1117"/>
      <c r="TNU58" s="1117"/>
      <c r="TNV58" s="1117"/>
      <c r="TNW58" s="1117"/>
      <c r="TNX58" s="1117"/>
      <c r="TNY58" s="1117"/>
      <c r="TNZ58" s="1117"/>
      <c r="TOA58" s="1117"/>
      <c r="TOB58" s="1117"/>
      <c r="TOC58" s="1117"/>
      <c r="TOD58" s="1117"/>
      <c r="TOE58" s="1117"/>
      <c r="TOF58" s="1117"/>
      <c r="TOG58" s="1117"/>
      <c r="TOH58" s="1117"/>
      <c r="TOI58" s="1117"/>
      <c r="TOJ58" s="1117"/>
      <c r="TOK58" s="1117"/>
      <c r="TOL58" s="1117"/>
      <c r="TOM58" s="1117"/>
      <c r="TON58" s="1117"/>
      <c r="TOO58" s="1117"/>
      <c r="TOP58" s="1117"/>
      <c r="TOQ58" s="1117"/>
      <c r="TOR58" s="1117"/>
      <c r="TOS58" s="1117"/>
      <c r="TOT58" s="1117"/>
      <c r="TOU58" s="1117"/>
      <c r="TOV58" s="1118"/>
      <c r="TOW58" s="1116"/>
      <c r="TOX58" s="1117"/>
      <c r="TOY58" s="1117"/>
      <c r="TOZ58" s="1117"/>
      <c r="TPA58" s="1117"/>
      <c r="TPB58" s="1117"/>
      <c r="TPC58" s="1117"/>
      <c r="TPD58" s="1117"/>
      <c r="TPE58" s="1117"/>
      <c r="TPF58" s="1117"/>
      <c r="TPG58" s="1117"/>
      <c r="TPH58" s="1117"/>
      <c r="TPI58" s="1117"/>
      <c r="TPJ58" s="1117"/>
      <c r="TPK58" s="1117"/>
      <c r="TPL58" s="1117"/>
      <c r="TPM58" s="1117"/>
      <c r="TPN58" s="1117"/>
      <c r="TPO58" s="1117"/>
      <c r="TPP58" s="1117"/>
      <c r="TPQ58" s="1117"/>
      <c r="TPR58" s="1117"/>
      <c r="TPS58" s="1117"/>
      <c r="TPT58" s="1117"/>
      <c r="TPU58" s="1117"/>
      <c r="TPV58" s="1117"/>
      <c r="TPW58" s="1117"/>
      <c r="TPX58" s="1117"/>
      <c r="TPY58" s="1117"/>
      <c r="TPZ58" s="1117"/>
      <c r="TQA58" s="1117"/>
      <c r="TQB58" s="1117"/>
      <c r="TQC58" s="1117"/>
      <c r="TQD58" s="1117"/>
      <c r="TQE58" s="1117"/>
      <c r="TQF58" s="1117"/>
      <c r="TQG58" s="1117"/>
      <c r="TQH58" s="1117"/>
      <c r="TQI58" s="1117"/>
      <c r="TQJ58" s="1117"/>
      <c r="TQK58" s="1117"/>
      <c r="TQL58" s="1117"/>
      <c r="TQM58" s="1117"/>
      <c r="TQN58" s="1117"/>
      <c r="TQO58" s="1117"/>
      <c r="TQP58" s="1117"/>
      <c r="TQQ58" s="1117"/>
      <c r="TQR58" s="1117"/>
      <c r="TQS58" s="1117"/>
      <c r="TQT58" s="1117"/>
      <c r="TQU58" s="1117"/>
      <c r="TQV58" s="1117"/>
      <c r="TQW58" s="1117"/>
      <c r="TQX58" s="1118"/>
      <c r="TQY58" s="1116"/>
      <c r="TQZ58" s="1117"/>
      <c r="TRA58" s="1117"/>
      <c r="TRB58" s="1117"/>
      <c r="TRC58" s="1117"/>
      <c r="TRD58" s="1117"/>
      <c r="TRE58" s="1117"/>
      <c r="TRF58" s="1117"/>
      <c r="TRG58" s="1117"/>
      <c r="TRH58" s="1117"/>
      <c r="TRI58" s="1117"/>
      <c r="TRJ58" s="1117"/>
      <c r="TRK58" s="1117"/>
      <c r="TRL58" s="1117"/>
      <c r="TRM58" s="1117"/>
      <c r="TRN58" s="1117"/>
      <c r="TRO58" s="1117"/>
      <c r="TRP58" s="1117"/>
      <c r="TRQ58" s="1117"/>
      <c r="TRR58" s="1117"/>
      <c r="TRS58" s="1117"/>
      <c r="TRT58" s="1117"/>
      <c r="TRU58" s="1117"/>
      <c r="TRV58" s="1117"/>
      <c r="TRW58" s="1117"/>
      <c r="TRX58" s="1117"/>
      <c r="TRY58" s="1117"/>
      <c r="TRZ58" s="1117"/>
      <c r="TSA58" s="1117"/>
      <c r="TSB58" s="1117"/>
      <c r="TSC58" s="1117"/>
      <c r="TSD58" s="1117"/>
      <c r="TSE58" s="1117"/>
      <c r="TSF58" s="1117"/>
      <c r="TSG58" s="1117"/>
      <c r="TSH58" s="1117"/>
      <c r="TSI58" s="1117"/>
      <c r="TSJ58" s="1117"/>
      <c r="TSK58" s="1117"/>
      <c r="TSL58" s="1117"/>
      <c r="TSM58" s="1117"/>
      <c r="TSN58" s="1117"/>
      <c r="TSO58" s="1117"/>
      <c r="TSP58" s="1117"/>
      <c r="TSQ58" s="1117"/>
      <c r="TSR58" s="1117"/>
      <c r="TSS58" s="1117"/>
      <c r="TST58" s="1117"/>
      <c r="TSU58" s="1117"/>
      <c r="TSV58" s="1117"/>
      <c r="TSW58" s="1117"/>
      <c r="TSX58" s="1117"/>
      <c r="TSY58" s="1117"/>
      <c r="TSZ58" s="1118"/>
      <c r="TTA58" s="1116"/>
      <c r="TTB58" s="1117"/>
      <c r="TTC58" s="1117"/>
      <c r="TTD58" s="1117"/>
      <c r="TTE58" s="1117"/>
      <c r="TTF58" s="1117"/>
      <c r="TTG58" s="1117"/>
      <c r="TTH58" s="1117"/>
      <c r="TTI58" s="1117"/>
      <c r="TTJ58" s="1117"/>
      <c r="TTK58" s="1117"/>
      <c r="TTL58" s="1117"/>
      <c r="TTM58" s="1117"/>
      <c r="TTN58" s="1117"/>
      <c r="TTO58" s="1117"/>
      <c r="TTP58" s="1117"/>
      <c r="TTQ58" s="1117"/>
      <c r="TTR58" s="1117"/>
      <c r="TTS58" s="1117"/>
      <c r="TTT58" s="1117"/>
      <c r="TTU58" s="1117"/>
      <c r="TTV58" s="1117"/>
      <c r="TTW58" s="1117"/>
      <c r="TTX58" s="1117"/>
      <c r="TTY58" s="1117"/>
      <c r="TTZ58" s="1117"/>
      <c r="TUA58" s="1117"/>
      <c r="TUB58" s="1117"/>
      <c r="TUC58" s="1117"/>
      <c r="TUD58" s="1117"/>
      <c r="TUE58" s="1117"/>
      <c r="TUF58" s="1117"/>
      <c r="TUG58" s="1117"/>
      <c r="TUH58" s="1117"/>
      <c r="TUI58" s="1117"/>
      <c r="TUJ58" s="1117"/>
      <c r="TUK58" s="1117"/>
      <c r="TUL58" s="1117"/>
      <c r="TUM58" s="1117"/>
      <c r="TUN58" s="1117"/>
      <c r="TUO58" s="1117"/>
      <c r="TUP58" s="1117"/>
      <c r="TUQ58" s="1117"/>
      <c r="TUR58" s="1117"/>
      <c r="TUS58" s="1117"/>
      <c r="TUT58" s="1117"/>
      <c r="TUU58" s="1117"/>
      <c r="TUV58" s="1117"/>
      <c r="TUW58" s="1117"/>
      <c r="TUX58" s="1117"/>
      <c r="TUY58" s="1117"/>
      <c r="TUZ58" s="1117"/>
      <c r="TVA58" s="1117"/>
      <c r="TVB58" s="1118"/>
      <c r="TVC58" s="1116"/>
      <c r="TVD58" s="1117"/>
      <c r="TVE58" s="1117"/>
      <c r="TVF58" s="1117"/>
      <c r="TVG58" s="1117"/>
      <c r="TVH58" s="1117"/>
      <c r="TVI58" s="1117"/>
      <c r="TVJ58" s="1117"/>
      <c r="TVK58" s="1117"/>
      <c r="TVL58" s="1117"/>
      <c r="TVM58" s="1117"/>
      <c r="TVN58" s="1117"/>
      <c r="TVO58" s="1117"/>
      <c r="TVP58" s="1117"/>
      <c r="TVQ58" s="1117"/>
      <c r="TVR58" s="1117"/>
      <c r="TVS58" s="1117"/>
      <c r="TVT58" s="1117"/>
      <c r="TVU58" s="1117"/>
      <c r="TVV58" s="1117"/>
      <c r="TVW58" s="1117"/>
      <c r="TVX58" s="1117"/>
      <c r="TVY58" s="1117"/>
      <c r="TVZ58" s="1117"/>
      <c r="TWA58" s="1117"/>
      <c r="TWB58" s="1117"/>
      <c r="TWC58" s="1117"/>
      <c r="TWD58" s="1117"/>
      <c r="TWE58" s="1117"/>
      <c r="TWF58" s="1117"/>
      <c r="TWG58" s="1117"/>
      <c r="TWH58" s="1117"/>
      <c r="TWI58" s="1117"/>
      <c r="TWJ58" s="1117"/>
      <c r="TWK58" s="1117"/>
      <c r="TWL58" s="1117"/>
      <c r="TWM58" s="1117"/>
      <c r="TWN58" s="1117"/>
      <c r="TWO58" s="1117"/>
      <c r="TWP58" s="1117"/>
      <c r="TWQ58" s="1117"/>
      <c r="TWR58" s="1117"/>
      <c r="TWS58" s="1117"/>
      <c r="TWT58" s="1117"/>
      <c r="TWU58" s="1117"/>
      <c r="TWV58" s="1117"/>
      <c r="TWW58" s="1117"/>
      <c r="TWX58" s="1117"/>
      <c r="TWY58" s="1117"/>
      <c r="TWZ58" s="1117"/>
      <c r="TXA58" s="1117"/>
      <c r="TXB58" s="1117"/>
      <c r="TXC58" s="1117"/>
      <c r="TXD58" s="1118"/>
      <c r="TXE58" s="1116"/>
      <c r="TXF58" s="1117"/>
      <c r="TXG58" s="1117"/>
      <c r="TXH58" s="1117"/>
      <c r="TXI58" s="1117"/>
      <c r="TXJ58" s="1117"/>
      <c r="TXK58" s="1117"/>
      <c r="TXL58" s="1117"/>
      <c r="TXM58" s="1117"/>
      <c r="TXN58" s="1117"/>
      <c r="TXO58" s="1117"/>
      <c r="TXP58" s="1117"/>
      <c r="TXQ58" s="1117"/>
      <c r="TXR58" s="1117"/>
      <c r="TXS58" s="1117"/>
      <c r="TXT58" s="1117"/>
      <c r="TXU58" s="1117"/>
      <c r="TXV58" s="1117"/>
      <c r="TXW58" s="1117"/>
      <c r="TXX58" s="1117"/>
      <c r="TXY58" s="1117"/>
      <c r="TXZ58" s="1117"/>
      <c r="TYA58" s="1117"/>
      <c r="TYB58" s="1117"/>
      <c r="TYC58" s="1117"/>
      <c r="TYD58" s="1117"/>
      <c r="TYE58" s="1117"/>
      <c r="TYF58" s="1117"/>
      <c r="TYG58" s="1117"/>
      <c r="TYH58" s="1117"/>
      <c r="TYI58" s="1117"/>
      <c r="TYJ58" s="1117"/>
      <c r="TYK58" s="1117"/>
      <c r="TYL58" s="1117"/>
      <c r="TYM58" s="1117"/>
      <c r="TYN58" s="1117"/>
      <c r="TYO58" s="1117"/>
      <c r="TYP58" s="1117"/>
      <c r="TYQ58" s="1117"/>
      <c r="TYR58" s="1117"/>
      <c r="TYS58" s="1117"/>
      <c r="TYT58" s="1117"/>
      <c r="TYU58" s="1117"/>
      <c r="TYV58" s="1117"/>
      <c r="TYW58" s="1117"/>
      <c r="TYX58" s="1117"/>
      <c r="TYY58" s="1117"/>
      <c r="TYZ58" s="1117"/>
      <c r="TZA58" s="1117"/>
      <c r="TZB58" s="1117"/>
      <c r="TZC58" s="1117"/>
      <c r="TZD58" s="1117"/>
      <c r="TZE58" s="1117"/>
      <c r="TZF58" s="1118"/>
      <c r="TZG58" s="1116"/>
      <c r="TZH58" s="1117"/>
      <c r="TZI58" s="1117"/>
      <c r="TZJ58" s="1117"/>
      <c r="TZK58" s="1117"/>
      <c r="TZL58" s="1117"/>
      <c r="TZM58" s="1117"/>
      <c r="TZN58" s="1117"/>
      <c r="TZO58" s="1117"/>
      <c r="TZP58" s="1117"/>
      <c r="TZQ58" s="1117"/>
      <c r="TZR58" s="1117"/>
      <c r="TZS58" s="1117"/>
      <c r="TZT58" s="1117"/>
      <c r="TZU58" s="1117"/>
      <c r="TZV58" s="1117"/>
      <c r="TZW58" s="1117"/>
      <c r="TZX58" s="1117"/>
      <c r="TZY58" s="1117"/>
      <c r="TZZ58" s="1117"/>
      <c r="UAA58" s="1117"/>
      <c r="UAB58" s="1117"/>
      <c r="UAC58" s="1117"/>
      <c r="UAD58" s="1117"/>
      <c r="UAE58" s="1117"/>
      <c r="UAF58" s="1117"/>
      <c r="UAG58" s="1117"/>
      <c r="UAH58" s="1117"/>
      <c r="UAI58" s="1117"/>
      <c r="UAJ58" s="1117"/>
      <c r="UAK58" s="1117"/>
      <c r="UAL58" s="1117"/>
      <c r="UAM58" s="1117"/>
      <c r="UAN58" s="1117"/>
      <c r="UAO58" s="1117"/>
      <c r="UAP58" s="1117"/>
      <c r="UAQ58" s="1117"/>
      <c r="UAR58" s="1117"/>
      <c r="UAS58" s="1117"/>
      <c r="UAT58" s="1117"/>
      <c r="UAU58" s="1117"/>
      <c r="UAV58" s="1117"/>
      <c r="UAW58" s="1117"/>
      <c r="UAX58" s="1117"/>
      <c r="UAY58" s="1117"/>
      <c r="UAZ58" s="1117"/>
      <c r="UBA58" s="1117"/>
      <c r="UBB58" s="1117"/>
      <c r="UBC58" s="1117"/>
      <c r="UBD58" s="1117"/>
      <c r="UBE58" s="1117"/>
      <c r="UBF58" s="1117"/>
      <c r="UBG58" s="1117"/>
      <c r="UBH58" s="1118"/>
      <c r="UBI58" s="1116"/>
      <c r="UBJ58" s="1117"/>
      <c r="UBK58" s="1117"/>
      <c r="UBL58" s="1117"/>
      <c r="UBM58" s="1117"/>
      <c r="UBN58" s="1117"/>
      <c r="UBO58" s="1117"/>
      <c r="UBP58" s="1117"/>
      <c r="UBQ58" s="1117"/>
      <c r="UBR58" s="1117"/>
      <c r="UBS58" s="1117"/>
      <c r="UBT58" s="1117"/>
      <c r="UBU58" s="1117"/>
      <c r="UBV58" s="1117"/>
      <c r="UBW58" s="1117"/>
      <c r="UBX58" s="1117"/>
      <c r="UBY58" s="1117"/>
      <c r="UBZ58" s="1117"/>
      <c r="UCA58" s="1117"/>
      <c r="UCB58" s="1117"/>
      <c r="UCC58" s="1117"/>
      <c r="UCD58" s="1117"/>
      <c r="UCE58" s="1117"/>
      <c r="UCF58" s="1117"/>
      <c r="UCG58" s="1117"/>
      <c r="UCH58" s="1117"/>
      <c r="UCI58" s="1117"/>
      <c r="UCJ58" s="1117"/>
      <c r="UCK58" s="1117"/>
      <c r="UCL58" s="1117"/>
      <c r="UCM58" s="1117"/>
      <c r="UCN58" s="1117"/>
      <c r="UCO58" s="1117"/>
      <c r="UCP58" s="1117"/>
      <c r="UCQ58" s="1117"/>
      <c r="UCR58" s="1117"/>
      <c r="UCS58" s="1117"/>
      <c r="UCT58" s="1117"/>
      <c r="UCU58" s="1117"/>
      <c r="UCV58" s="1117"/>
      <c r="UCW58" s="1117"/>
      <c r="UCX58" s="1117"/>
      <c r="UCY58" s="1117"/>
      <c r="UCZ58" s="1117"/>
      <c r="UDA58" s="1117"/>
      <c r="UDB58" s="1117"/>
      <c r="UDC58" s="1117"/>
      <c r="UDD58" s="1117"/>
      <c r="UDE58" s="1117"/>
      <c r="UDF58" s="1117"/>
      <c r="UDG58" s="1117"/>
      <c r="UDH58" s="1117"/>
      <c r="UDI58" s="1117"/>
      <c r="UDJ58" s="1118"/>
      <c r="UDK58" s="1116"/>
      <c r="UDL58" s="1117"/>
      <c r="UDM58" s="1117"/>
      <c r="UDN58" s="1117"/>
      <c r="UDO58" s="1117"/>
      <c r="UDP58" s="1117"/>
      <c r="UDQ58" s="1117"/>
      <c r="UDR58" s="1117"/>
      <c r="UDS58" s="1117"/>
      <c r="UDT58" s="1117"/>
      <c r="UDU58" s="1117"/>
      <c r="UDV58" s="1117"/>
      <c r="UDW58" s="1117"/>
      <c r="UDX58" s="1117"/>
      <c r="UDY58" s="1117"/>
      <c r="UDZ58" s="1117"/>
      <c r="UEA58" s="1117"/>
      <c r="UEB58" s="1117"/>
      <c r="UEC58" s="1117"/>
      <c r="UED58" s="1117"/>
      <c r="UEE58" s="1117"/>
      <c r="UEF58" s="1117"/>
      <c r="UEG58" s="1117"/>
      <c r="UEH58" s="1117"/>
      <c r="UEI58" s="1117"/>
      <c r="UEJ58" s="1117"/>
      <c r="UEK58" s="1117"/>
      <c r="UEL58" s="1117"/>
      <c r="UEM58" s="1117"/>
      <c r="UEN58" s="1117"/>
      <c r="UEO58" s="1117"/>
      <c r="UEP58" s="1117"/>
      <c r="UEQ58" s="1117"/>
      <c r="UER58" s="1117"/>
      <c r="UES58" s="1117"/>
      <c r="UET58" s="1117"/>
      <c r="UEU58" s="1117"/>
      <c r="UEV58" s="1117"/>
      <c r="UEW58" s="1117"/>
      <c r="UEX58" s="1117"/>
      <c r="UEY58" s="1117"/>
      <c r="UEZ58" s="1117"/>
      <c r="UFA58" s="1117"/>
      <c r="UFB58" s="1117"/>
      <c r="UFC58" s="1117"/>
      <c r="UFD58" s="1117"/>
      <c r="UFE58" s="1117"/>
      <c r="UFF58" s="1117"/>
      <c r="UFG58" s="1117"/>
      <c r="UFH58" s="1117"/>
      <c r="UFI58" s="1117"/>
      <c r="UFJ58" s="1117"/>
      <c r="UFK58" s="1117"/>
      <c r="UFL58" s="1118"/>
      <c r="UFM58" s="1116"/>
      <c r="UFN58" s="1117"/>
      <c r="UFO58" s="1117"/>
      <c r="UFP58" s="1117"/>
      <c r="UFQ58" s="1117"/>
      <c r="UFR58" s="1117"/>
      <c r="UFS58" s="1117"/>
      <c r="UFT58" s="1117"/>
      <c r="UFU58" s="1117"/>
      <c r="UFV58" s="1117"/>
      <c r="UFW58" s="1117"/>
      <c r="UFX58" s="1117"/>
      <c r="UFY58" s="1117"/>
      <c r="UFZ58" s="1117"/>
      <c r="UGA58" s="1117"/>
      <c r="UGB58" s="1117"/>
      <c r="UGC58" s="1117"/>
      <c r="UGD58" s="1117"/>
      <c r="UGE58" s="1117"/>
      <c r="UGF58" s="1117"/>
      <c r="UGG58" s="1117"/>
      <c r="UGH58" s="1117"/>
      <c r="UGI58" s="1117"/>
      <c r="UGJ58" s="1117"/>
      <c r="UGK58" s="1117"/>
      <c r="UGL58" s="1117"/>
      <c r="UGM58" s="1117"/>
      <c r="UGN58" s="1117"/>
      <c r="UGO58" s="1117"/>
      <c r="UGP58" s="1117"/>
      <c r="UGQ58" s="1117"/>
      <c r="UGR58" s="1117"/>
      <c r="UGS58" s="1117"/>
      <c r="UGT58" s="1117"/>
      <c r="UGU58" s="1117"/>
      <c r="UGV58" s="1117"/>
      <c r="UGW58" s="1117"/>
      <c r="UGX58" s="1117"/>
      <c r="UGY58" s="1117"/>
      <c r="UGZ58" s="1117"/>
      <c r="UHA58" s="1117"/>
      <c r="UHB58" s="1117"/>
      <c r="UHC58" s="1117"/>
      <c r="UHD58" s="1117"/>
      <c r="UHE58" s="1117"/>
      <c r="UHF58" s="1117"/>
      <c r="UHG58" s="1117"/>
      <c r="UHH58" s="1117"/>
      <c r="UHI58" s="1117"/>
      <c r="UHJ58" s="1117"/>
      <c r="UHK58" s="1117"/>
      <c r="UHL58" s="1117"/>
      <c r="UHM58" s="1117"/>
      <c r="UHN58" s="1118"/>
      <c r="UHO58" s="1116"/>
      <c r="UHP58" s="1117"/>
      <c r="UHQ58" s="1117"/>
      <c r="UHR58" s="1117"/>
      <c r="UHS58" s="1117"/>
      <c r="UHT58" s="1117"/>
      <c r="UHU58" s="1117"/>
      <c r="UHV58" s="1117"/>
      <c r="UHW58" s="1117"/>
      <c r="UHX58" s="1117"/>
      <c r="UHY58" s="1117"/>
      <c r="UHZ58" s="1117"/>
      <c r="UIA58" s="1117"/>
      <c r="UIB58" s="1117"/>
      <c r="UIC58" s="1117"/>
      <c r="UID58" s="1117"/>
      <c r="UIE58" s="1117"/>
      <c r="UIF58" s="1117"/>
      <c r="UIG58" s="1117"/>
      <c r="UIH58" s="1117"/>
      <c r="UII58" s="1117"/>
      <c r="UIJ58" s="1117"/>
      <c r="UIK58" s="1117"/>
      <c r="UIL58" s="1117"/>
      <c r="UIM58" s="1117"/>
      <c r="UIN58" s="1117"/>
      <c r="UIO58" s="1117"/>
      <c r="UIP58" s="1117"/>
      <c r="UIQ58" s="1117"/>
      <c r="UIR58" s="1117"/>
      <c r="UIS58" s="1117"/>
      <c r="UIT58" s="1117"/>
      <c r="UIU58" s="1117"/>
      <c r="UIV58" s="1117"/>
      <c r="UIW58" s="1117"/>
      <c r="UIX58" s="1117"/>
      <c r="UIY58" s="1117"/>
      <c r="UIZ58" s="1117"/>
      <c r="UJA58" s="1117"/>
      <c r="UJB58" s="1117"/>
      <c r="UJC58" s="1117"/>
      <c r="UJD58" s="1117"/>
      <c r="UJE58" s="1117"/>
      <c r="UJF58" s="1117"/>
      <c r="UJG58" s="1117"/>
      <c r="UJH58" s="1117"/>
      <c r="UJI58" s="1117"/>
      <c r="UJJ58" s="1117"/>
      <c r="UJK58" s="1117"/>
      <c r="UJL58" s="1117"/>
      <c r="UJM58" s="1117"/>
      <c r="UJN58" s="1117"/>
      <c r="UJO58" s="1117"/>
      <c r="UJP58" s="1118"/>
      <c r="UJQ58" s="1116"/>
      <c r="UJR58" s="1117"/>
      <c r="UJS58" s="1117"/>
      <c r="UJT58" s="1117"/>
      <c r="UJU58" s="1117"/>
      <c r="UJV58" s="1117"/>
      <c r="UJW58" s="1117"/>
      <c r="UJX58" s="1117"/>
      <c r="UJY58" s="1117"/>
      <c r="UJZ58" s="1117"/>
      <c r="UKA58" s="1117"/>
      <c r="UKB58" s="1117"/>
      <c r="UKC58" s="1117"/>
      <c r="UKD58" s="1117"/>
      <c r="UKE58" s="1117"/>
      <c r="UKF58" s="1117"/>
      <c r="UKG58" s="1117"/>
      <c r="UKH58" s="1117"/>
      <c r="UKI58" s="1117"/>
      <c r="UKJ58" s="1117"/>
      <c r="UKK58" s="1117"/>
      <c r="UKL58" s="1117"/>
      <c r="UKM58" s="1117"/>
      <c r="UKN58" s="1117"/>
      <c r="UKO58" s="1117"/>
      <c r="UKP58" s="1117"/>
      <c r="UKQ58" s="1117"/>
      <c r="UKR58" s="1117"/>
      <c r="UKS58" s="1117"/>
      <c r="UKT58" s="1117"/>
      <c r="UKU58" s="1117"/>
      <c r="UKV58" s="1117"/>
      <c r="UKW58" s="1117"/>
      <c r="UKX58" s="1117"/>
      <c r="UKY58" s="1117"/>
      <c r="UKZ58" s="1117"/>
      <c r="ULA58" s="1117"/>
      <c r="ULB58" s="1117"/>
      <c r="ULC58" s="1117"/>
      <c r="ULD58" s="1117"/>
      <c r="ULE58" s="1117"/>
      <c r="ULF58" s="1117"/>
      <c r="ULG58" s="1117"/>
      <c r="ULH58" s="1117"/>
      <c r="ULI58" s="1117"/>
      <c r="ULJ58" s="1117"/>
      <c r="ULK58" s="1117"/>
      <c r="ULL58" s="1117"/>
      <c r="ULM58" s="1117"/>
      <c r="ULN58" s="1117"/>
      <c r="ULO58" s="1117"/>
      <c r="ULP58" s="1117"/>
      <c r="ULQ58" s="1117"/>
      <c r="ULR58" s="1118"/>
      <c r="ULS58" s="1116"/>
      <c r="ULT58" s="1117"/>
      <c r="ULU58" s="1117"/>
      <c r="ULV58" s="1117"/>
      <c r="ULW58" s="1117"/>
      <c r="ULX58" s="1117"/>
      <c r="ULY58" s="1117"/>
      <c r="ULZ58" s="1117"/>
      <c r="UMA58" s="1117"/>
      <c r="UMB58" s="1117"/>
      <c r="UMC58" s="1117"/>
      <c r="UMD58" s="1117"/>
      <c r="UME58" s="1117"/>
      <c r="UMF58" s="1117"/>
      <c r="UMG58" s="1117"/>
      <c r="UMH58" s="1117"/>
      <c r="UMI58" s="1117"/>
      <c r="UMJ58" s="1117"/>
      <c r="UMK58" s="1117"/>
      <c r="UML58" s="1117"/>
      <c r="UMM58" s="1117"/>
      <c r="UMN58" s="1117"/>
      <c r="UMO58" s="1117"/>
      <c r="UMP58" s="1117"/>
      <c r="UMQ58" s="1117"/>
      <c r="UMR58" s="1117"/>
      <c r="UMS58" s="1117"/>
      <c r="UMT58" s="1117"/>
      <c r="UMU58" s="1117"/>
      <c r="UMV58" s="1117"/>
      <c r="UMW58" s="1117"/>
      <c r="UMX58" s="1117"/>
      <c r="UMY58" s="1117"/>
      <c r="UMZ58" s="1117"/>
      <c r="UNA58" s="1117"/>
      <c r="UNB58" s="1117"/>
      <c r="UNC58" s="1117"/>
      <c r="UND58" s="1117"/>
      <c r="UNE58" s="1117"/>
      <c r="UNF58" s="1117"/>
      <c r="UNG58" s="1117"/>
      <c r="UNH58" s="1117"/>
      <c r="UNI58" s="1117"/>
      <c r="UNJ58" s="1117"/>
      <c r="UNK58" s="1117"/>
      <c r="UNL58" s="1117"/>
      <c r="UNM58" s="1117"/>
      <c r="UNN58" s="1117"/>
      <c r="UNO58" s="1117"/>
      <c r="UNP58" s="1117"/>
      <c r="UNQ58" s="1117"/>
      <c r="UNR58" s="1117"/>
      <c r="UNS58" s="1117"/>
      <c r="UNT58" s="1118"/>
      <c r="UNU58" s="1116"/>
      <c r="UNV58" s="1117"/>
      <c r="UNW58" s="1117"/>
      <c r="UNX58" s="1117"/>
      <c r="UNY58" s="1117"/>
      <c r="UNZ58" s="1117"/>
      <c r="UOA58" s="1117"/>
      <c r="UOB58" s="1117"/>
      <c r="UOC58" s="1117"/>
      <c r="UOD58" s="1117"/>
      <c r="UOE58" s="1117"/>
      <c r="UOF58" s="1117"/>
      <c r="UOG58" s="1117"/>
      <c r="UOH58" s="1117"/>
      <c r="UOI58" s="1117"/>
      <c r="UOJ58" s="1117"/>
      <c r="UOK58" s="1117"/>
      <c r="UOL58" s="1117"/>
      <c r="UOM58" s="1117"/>
      <c r="UON58" s="1117"/>
      <c r="UOO58" s="1117"/>
      <c r="UOP58" s="1117"/>
      <c r="UOQ58" s="1117"/>
      <c r="UOR58" s="1117"/>
      <c r="UOS58" s="1117"/>
      <c r="UOT58" s="1117"/>
      <c r="UOU58" s="1117"/>
      <c r="UOV58" s="1117"/>
      <c r="UOW58" s="1117"/>
      <c r="UOX58" s="1117"/>
      <c r="UOY58" s="1117"/>
      <c r="UOZ58" s="1117"/>
      <c r="UPA58" s="1117"/>
      <c r="UPB58" s="1117"/>
      <c r="UPC58" s="1117"/>
      <c r="UPD58" s="1117"/>
      <c r="UPE58" s="1117"/>
      <c r="UPF58" s="1117"/>
      <c r="UPG58" s="1117"/>
      <c r="UPH58" s="1117"/>
      <c r="UPI58" s="1117"/>
      <c r="UPJ58" s="1117"/>
      <c r="UPK58" s="1117"/>
      <c r="UPL58" s="1117"/>
      <c r="UPM58" s="1117"/>
      <c r="UPN58" s="1117"/>
      <c r="UPO58" s="1117"/>
      <c r="UPP58" s="1117"/>
      <c r="UPQ58" s="1117"/>
      <c r="UPR58" s="1117"/>
      <c r="UPS58" s="1117"/>
      <c r="UPT58" s="1117"/>
      <c r="UPU58" s="1117"/>
      <c r="UPV58" s="1118"/>
      <c r="UPW58" s="1116"/>
      <c r="UPX58" s="1117"/>
      <c r="UPY58" s="1117"/>
      <c r="UPZ58" s="1117"/>
      <c r="UQA58" s="1117"/>
      <c r="UQB58" s="1117"/>
      <c r="UQC58" s="1117"/>
      <c r="UQD58" s="1117"/>
      <c r="UQE58" s="1117"/>
      <c r="UQF58" s="1117"/>
      <c r="UQG58" s="1117"/>
      <c r="UQH58" s="1117"/>
      <c r="UQI58" s="1117"/>
      <c r="UQJ58" s="1117"/>
      <c r="UQK58" s="1117"/>
      <c r="UQL58" s="1117"/>
      <c r="UQM58" s="1117"/>
      <c r="UQN58" s="1117"/>
      <c r="UQO58" s="1117"/>
      <c r="UQP58" s="1117"/>
      <c r="UQQ58" s="1117"/>
      <c r="UQR58" s="1117"/>
      <c r="UQS58" s="1117"/>
      <c r="UQT58" s="1117"/>
      <c r="UQU58" s="1117"/>
      <c r="UQV58" s="1117"/>
      <c r="UQW58" s="1117"/>
      <c r="UQX58" s="1117"/>
      <c r="UQY58" s="1117"/>
      <c r="UQZ58" s="1117"/>
      <c r="URA58" s="1117"/>
      <c r="URB58" s="1117"/>
      <c r="URC58" s="1117"/>
      <c r="URD58" s="1117"/>
      <c r="URE58" s="1117"/>
      <c r="URF58" s="1117"/>
      <c r="URG58" s="1117"/>
      <c r="URH58" s="1117"/>
      <c r="URI58" s="1117"/>
      <c r="URJ58" s="1117"/>
      <c r="URK58" s="1117"/>
      <c r="URL58" s="1117"/>
      <c r="URM58" s="1117"/>
      <c r="URN58" s="1117"/>
      <c r="URO58" s="1117"/>
      <c r="URP58" s="1117"/>
      <c r="URQ58" s="1117"/>
      <c r="URR58" s="1117"/>
      <c r="URS58" s="1117"/>
      <c r="URT58" s="1117"/>
      <c r="URU58" s="1117"/>
      <c r="URV58" s="1117"/>
      <c r="URW58" s="1117"/>
      <c r="URX58" s="1118"/>
      <c r="URY58" s="1116"/>
      <c r="URZ58" s="1117"/>
      <c r="USA58" s="1117"/>
      <c r="USB58" s="1117"/>
      <c r="USC58" s="1117"/>
      <c r="USD58" s="1117"/>
      <c r="USE58" s="1117"/>
      <c r="USF58" s="1117"/>
      <c r="USG58" s="1117"/>
      <c r="USH58" s="1117"/>
      <c r="USI58" s="1117"/>
      <c r="USJ58" s="1117"/>
      <c r="USK58" s="1117"/>
      <c r="USL58" s="1117"/>
      <c r="USM58" s="1117"/>
      <c r="USN58" s="1117"/>
      <c r="USO58" s="1117"/>
      <c r="USP58" s="1117"/>
      <c r="USQ58" s="1117"/>
      <c r="USR58" s="1117"/>
      <c r="USS58" s="1117"/>
      <c r="UST58" s="1117"/>
      <c r="USU58" s="1117"/>
      <c r="USV58" s="1117"/>
      <c r="USW58" s="1117"/>
      <c r="USX58" s="1117"/>
      <c r="USY58" s="1117"/>
      <c r="USZ58" s="1117"/>
      <c r="UTA58" s="1117"/>
      <c r="UTB58" s="1117"/>
      <c r="UTC58" s="1117"/>
      <c r="UTD58" s="1117"/>
      <c r="UTE58" s="1117"/>
      <c r="UTF58" s="1117"/>
      <c r="UTG58" s="1117"/>
      <c r="UTH58" s="1117"/>
      <c r="UTI58" s="1117"/>
      <c r="UTJ58" s="1117"/>
      <c r="UTK58" s="1117"/>
      <c r="UTL58" s="1117"/>
      <c r="UTM58" s="1117"/>
      <c r="UTN58" s="1117"/>
      <c r="UTO58" s="1117"/>
      <c r="UTP58" s="1117"/>
      <c r="UTQ58" s="1117"/>
      <c r="UTR58" s="1117"/>
      <c r="UTS58" s="1117"/>
      <c r="UTT58" s="1117"/>
      <c r="UTU58" s="1117"/>
      <c r="UTV58" s="1117"/>
      <c r="UTW58" s="1117"/>
      <c r="UTX58" s="1117"/>
      <c r="UTY58" s="1117"/>
      <c r="UTZ58" s="1118"/>
      <c r="UUA58" s="1116"/>
      <c r="UUB58" s="1117"/>
      <c r="UUC58" s="1117"/>
      <c r="UUD58" s="1117"/>
      <c r="UUE58" s="1117"/>
      <c r="UUF58" s="1117"/>
      <c r="UUG58" s="1117"/>
      <c r="UUH58" s="1117"/>
      <c r="UUI58" s="1117"/>
      <c r="UUJ58" s="1117"/>
      <c r="UUK58" s="1117"/>
      <c r="UUL58" s="1117"/>
      <c r="UUM58" s="1117"/>
      <c r="UUN58" s="1117"/>
      <c r="UUO58" s="1117"/>
      <c r="UUP58" s="1117"/>
      <c r="UUQ58" s="1117"/>
      <c r="UUR58" s="1117"/>
      <c r="UUS58" s="1117"/>
      <c r="UUT58" s="1117"/>
      <c r="UUU58" s="1117"/>
      <c r="UUV58" s="1117"/>
      <c r="UUW58" s="1117"/>
      <c r="UUX58" s="1117"/>
      <c r="UUY58" s="1117"/>
      <c r="UUZ58" s="1117"/>
      <c r="UVA58" s="1117"/>
      <c r="UVB58" s="1117"/>
      <c r="UVC58" s="1117"/>
      <c r="UVD58" s="1117"/>
      <c r="UVE58" s="1117"/>
      <c r="UVF58" s="1117"/>
      <c r="UVG58" s="1117"/>
      <c r="UVH58" s="1117"/>
      <c r="UVI58" s="1117"/>
      <c r="UVJ58" s="1117"/>
      <c r="UVK58" s="1117"/>
      <c r="UVL58" s="1117"/>
      <c r="UVM58" s="1117"/>
      <c r="UVN58" s="1117"/>
      <c r="UVO58" s="1117"/>
      <c r="UVP58" s="1117"/>
      <c r="UVQ58" s="1117"/>
      <c r="UVR58" s="1117"/>
      <c r="UVS58" s="1117"/>
      <c r="UVT58" s="1117"/>
      <c r="UVU58" s="1117"/>
      <c r="UVV58" s="1117"/>
      <c r="UVW58" s="1117"/>
      <c r="UVX58" s="1117"/>
      <c r="UVY58" s="1117"/>
      <c r="UVZ58" s="1117"/>
      <c r="UWA58" s="1117"/>
      <c r="UWB58" s="1118"/>
      <c r="UWC58" s="1116"/>
      <c r="UWD58" s="1117"/>
      <c r="UWE58" s="1117"/>
      <c r="UWF58" s="1117"/>
      <c r="UWG58" s="1117"/>
      <c r="UWH58" s="1117"/>
      <c r="UWI58" s="1117"/>
      <c r="UWJ58" s="1117"/>
      <c r="UWK58" s="1117"/>
      <c r="UWL58" s="1117"/>
      <c r="UWM58" s="1117"/>
      <c r="UWN58" s="1117"/>
      <c r="UWO58" s="1117"/>
      <c r="UWP58" s="1117"/>
      <c r="UWQ58" s="1117"/>
      <c r="UWR58" s="1117"/>
      <c r="UWS58" s="1117"/>
      <c r="UWT58" s="1117"/>
      <c r="UWU58" s="1117"/>
      <c r="UWV58" s="1117"/>
      <c r="UWW58" s="1117"/>
      <c r="UWX58" s="1117"/>
      <c r="UWY58" s="1117"/>
      <c r="UWZ58" s="1117"/>
      <c r="UXA58" s="1117"/>
      <c r="UXB58" s="1117"/>
      <c r="UXC58" s="1117"/>
      <c r="UXD58" s="1117"/>
      <c r="UXE58" s="1117"/>
      <c r="UXF58" s="1117"/>
      <c r="UXG58" s="1117"/>
      <c r="UXH58" s="1117"/>
      <c r="UXI58" s="1117"/>
      <c r="UXJ58" s="1117"/>
      <c r="UXK58" s="1117"/>
      <c r="UXL58" s="1117"/>
      <c r="UXM58" s="1117"/>
      <c r="UXN58" s="1117"/>
      <c r="UXO58" s="1117"/>
      <c r="UXP58" s="1117"/>
      <c r="UXQ58" s="1117"/>
      <c r="UXR58" s="1117"/>
      <c r="UXS58" s="1117"/>
      <c r="UXT58" s="1117"/>
      <c r="UXU58" s="1117"/>
      <c r="UXV58" s="1117"/>
      <c r="UXW58" s="1117"/>
      <c r="UXX58" s="1117"/>
      <c r="UXY58" s="1117"/>
      <c r="UXZ58" s="1117"/>
      <c r="UYA58" s="1117"/>
      <c r="UYB58" s="1117"/>
      <c r="UYC58" s="1117"/>
      <c r="UYD58" s="1118"/>
      <c r="UYE58" s="1116"/>
      <c r="UYF58" s="1117"/>
      <c r="UYG58" s="1117"/>
      <c r="UYH58" s="1117"/>
      <c r="UYI58" s="1117"/>
      <c r="UYJ58" s="1117"/>
      <c r="UYK58" s="1117"/>
      <c r="UYL58" s="1117"/>
      <c r="UYM58" s="1117"/>
      <c r="UYN58" s="1117"/>
      <c r="UYO58" s="1117"/>
      <c r="UYP58" s="1117"/>
      <c r="UYQ58" s="1117"/>
      <c r="UYR58" s="1117"/>
      <c r="UYS58" s="1117"/>
      <c r="UYT58" s="1117"/>
      <c r="UYU58" s="1117"/>
      <c r="UYV58" s="1117"/>
      <c r="UYW58" s="1117"/>
      <c r="UYX58" s="1117"/>
      <c r="UYY58" s="1117"/>
      <c r="UYZ58" s="1117"/>
      <c r="UZA58" s="1117"/>
      <c r="UZB58" s="1117"/>
      <c r="UZC58" s="1117"/>
      <c r="UZD58" s="1117"/>
      <c r="UZE58" s="1117"/>
      <c r="UZF58" s="1117"/>
      <c r="UZG58" s="1117"/>
      <c r="UZH58" s="1117"/>
      <c r="UZI58" s="1117"/>
      <c r="UZJ58" s="1117"/>
      <c r="UZK58" s="1117"/>
      <c r="UZL58" s="1117"/>
      <c r="UZM58" s="1117"/>
      <c r="UZN58" s="1117"/>
      <c r="UZO58" s="1117"/>
      <c r="UZP58" s="1117"/>
      <c r="UZQ58" s="1117"/>
      <c r="UZR58" s="1117"/>
      <c r="UZS58" s="1117"/>
      <c r="UZT58" s="1117"/>
      <c r="UZU58" s="1117"/>
      <c r="UZV58" s="1117"/>
      <c r="UZW58" s="1117"/>
      <c r="UZX58" s="1117"/>
      <c r="UZY58" s="1117"/>
      <c r="UZZ58" s="1117"/>
      <c r="VAA58" s="1117"/>
      <c r="VAB58" s="1117"/>
      <c r="VAC58" s="1117"/>
      <c r="VAD58" s="1117"/>
      <c r="VAE58" s="1117"/>
      <c r="VAF58" s="1118"/>
      <c r="VAG58" s="1116"/>
      <c r="VAH58" s="1117"/>
      <c r="VAI58" s="1117"/>
      <c r="VAJ58" s="1117"/>
      <c r="VAK58" s="1117"/>
      <c r="VAL58" s="1117"/>
      <c r="VAM58" s="1117"/>
      <c r="VAN58" s="1117"/>
      <c r="VAO58" s="1117"/>
      <c r="VAP58" s="1117"/>
      <c r="VAQ58" s="1117"/>
      <c r="VAR58" s="1117"/>
      <c r="VAS58" s="1117"/>
      <c r="VAT58" s="1117"/>
      <c r="VAU58" s="1117"/>
      <c r="VAV58" s="1117"/>
      <c r="VAW58" s="1117"/>
      <c r="VAX58" s="1117"/>
      <c r="VAY58" s="1117"/>
      <c r="VAZ58" s="1117"/>
      <c r="VBA58" s="1117"/>
      <c r="VBB58" s="1117"/>
      <c r="VBC58" s="1117"/>
      <c r="VBD58" s="1117"/>
      <c r="VBE58" s="1117"/>
      <c r="VBF58" s="1117"/>
      <c r="VBG58" s="1117"/>
      <c r="VBH58" s="1117"/>
      <c r="VBI58" s="1117"/>
      <c r="VBJ58" s="1117"/>
      <c r="VBK58" s="1117"/>
      <c r="VBL58" s="1117"/>
      <c r="VBM58" s="1117"/>
      <c r="VBN58" s="1117"/>
      <c r="VBO58" s="1117"/>
      <c r="VBP58" s="1117"/>
      <c r="VBQ58" s="1117"/>
      <c r="VBR58" s="1117"/>
      <c r="VBS58" s="1117"/>
      <c r="VBT58" s="1117"/>
      <c r="VBU58" s="1117"/>
      <c r="VBV58" s="1117"/>
      <c r="VBW58" s="1117"/>
      <c r="VBX58" s="1117"/>
      <c r="VBY58" s="1117"/>
      <c r="VBZ58" s="1117"/>
      <c r="VCA58" s="1117"/>
      <c r="VCB58" s="1117"/>
      <c r="VCC58" s="1117"/>
      <c r="VCD58" s="1117"/>
      <c r="VCE58" s="1117"/>
      <c r="VCF58" s="1117"/>
      <c r="VCG58" s="1117"/>
      <c r="VCH58" s="1118"/>
      <c r="VCI58" s="1116"/>
      <c r="VCJ58" s="1117"/>
      <c r="VCK58" s="1117"/>
      <c r="VCL58" s="1117"/>
      <c r="VCM58" s="1117"/>
      <c r="VCN58" s="1117"/>
      <c r="VCO58" s="1117"/>
      <c r="VCP58" s="1117"/>
      <c r="VCQ58" s="1117"/>
      <c r="VCR58" s="1117"/>
      <c r="VCS58" s="1117"/>
      <c r="VCT58" s="1117"/>
      <c r="VCU58" s="1117"/>
      <c r="VCV58" s="1117"/>
      <c r="VCW58" s="1117"/>
      <c r="VCX58" s="1117"/>
      <c r="VCY58" s="1117"/>
      <c r="VCZ58" s="1117"/>
      <c r="VDA58" s="1117"/>
      <c r="VDB58" s="1117"/>
      <c r="VDC58" s="1117"/>
      <c r="VDD58" s="1117"/>
      <c r="VDE58" s="1117"/>
      <c r="VDF58" s="1117"/>
      <c r="VDG58" s="1117"/>
      <c r="VDH58" s="1117"/>
      <c r="VDI58" s="1117"/>
      <c r="VDJ58" s="1117"/>
      <c r="VDK58" s="1117"/>
      <c r="VDL58" s="1117"/>
      <c r="VDM58" s="1117"/>
      <c r="VDN58" s="1117"/>
      <c r="VDO58" s="1117"/>
      <c r="VDP58" s="1117"/>
      <c r="VDQ58" s="1117"/>
      <c r="VDR58" s="1117"/>
      <c r="VDS58" s="1117"/>
      <c r="VDT58" s="1117"/>
      <c r="VDU58" s="1117"/>
      <c r="VDV58" s="1117"/>
      <c r="VDW58" s="1117"/>
      <c r="VDX58" s="1117"/>
      <c r="VDY58" s="1117"/>
      <c r="VDZ58" s="1117"/>
      <c r="VEA58" s="1117"/>
      <c r="VEB58" s="1117"/>
      <c r="VEC58" s="1117"/>
      <c r="VED58" s="1117"/>
      <c r="VEE58" s="1117"/>
      <c r="VEF58" s="1117"/>
      <c r="VEG58" s="1117"/>
      <c r="VEH58" s="1117"/>
      <c r="VEI58" s="1117"/>
      <c r="VEJ58" s="1118"/>
      <c r="VEK58" s="1116"/>
      <c r="VEL58" s="1117"/>
      <c r="VEM58" s="1117"/>
      <c r="VEN58" s="1117"/>
      <c r="VEO58" s="1117"/>
      <c r="VEP58" s="1117"/>
      <c r="VEQ58" s="1117"/>
      <c r="VER58" s="1117"/>
      <c r="VES58" s="1117"/>
      <c r="VET58" s="1117"/>
      <c r="VEU58" s="1117"/>
      <c r="VEV58" s="1117"/>
      <c r="VEW58" s="1117"/>
      <c r="VEX58" s="1117"/>
      <c r="VEY58" s="1117"/>
      <c r="VEZ58" s="1117"/>
      <c r="VFA58" s="1117"/>
      <c r="VFB58" s="1117"/>
      <c r="VFC58" s="1117"/>
      <c r="VFD58" s="1117"/>
      <c r="VFE58" s="1117"/>
      <c r="VFF58" s="1117"/>
      <c r="VFG58" s="1117"/>
      <c r="VFH58" s="1117"/>
      <c r="VFI58" s="1117"/>
      <c r="VFJ58" s="1117"/>
      <c r="VFK58" s="1117"/>
      <c r="VFL58" s="1117"/>
      <c r="VFM58" s="1117"/>
      <c r="VFN58" s="1117"/>
      <c r="VFO58" s="1117"/>
      <c r="VFP58" s="1117"/>
      <c r="VFQ58" s="1117"/>
      <c r="VFR58" s="1117"/>
      <c r="VFS58" s="1117"/>
      <c r="VFT58" s="1117"/>
      <c r="VFU58" s="1117"/>
      <c r="VFV58" s="1117"/>
      <c r="VFW58" s="1117"/>
      <c r="VFX58" s="1117"/>
      <c r="VFY58" s="1117"/>
      <c r="VFZ58" s="1117"/>
      <c r="VGA58" s="1117"/>
      <c r="VGB58" s="1117"/>
      <c r="VGC58" s="1117"/>
      <c r="VGD58" s="1117"/>
      <c r="VGE58" s="1117"/>
      <c r="VGF58" s="1117"/>
      <c r="VGG58" s="1117"/>
      <c r="VGH58" s="1117"/>
      <c r="VGI58" s="1117"/>
      <c r="VGJ58" s="1117"/>
      <c r="VGK58" s="1117"/>
      <c r="VGL58" s="1118"/>
      <c r="VGM58" s="1116"/>
      <c r="VGN58" s="1117"/>
      <c r="VGO58" s="1117"/>
      <c r="VGP58" s="1117"/>
      <c r="VGQ58" s="1117"/>
      <c r="VGR58" s="1117"/>
      <c r="VGS58" s="1117"/>
      <c r="VGT58" s="1117"/>
      <c r="VGU58" s="1117"/>
      <c r="VGV58" s="1117"/>
      <c r="VGW58" s="1117"/>
      <c r="VGX58" s="1117"/>
      <c r="VGY58" s="1117"/>
      <c r="VGZ58" s="1117"/>
      <c r="VHA58" s="1117"/>
      <c r="VHB58" s="1117"/>
      <c r="VHC58" s="1117"/>
      <c r="VHD58" s="1117"/>
      <c r="VHE58" s="1117"/>
      <c r="VHF58" s="1117"/>
      <c r="VHG58" s="1117"/>
      <c r="VHH58" s="1117"/>
      <c r="VHI58" s="1117"/>
      <c r="VHJ58" s="1117"/>
      <c r="VHK58" s="1117"/>
      <c r="VHL58" s="1117"/>
      <c r="VHM58" s="1117"/>
      <c r="VHN58" s="1117"/>
      <c r="VHO58" s="1117"/>
      <c r="VHP58" s="1117"/>
      <c r="VHQ58" s="1117"/>
      <c r="VHR58" s="1117"/>
      <c r="VHS58" s="1117"/>
      <c r="VHT58" s="1117"/>
      <c r="VHU58" s="1117"/>
      <c r="VHV58" s="1117"/>
      <c r="VHW58" s="1117"/>
      <c r="VHX58" s="1117"/>
      <c r="VHY58" s="1117"/>
      <c r="VHZ58" s="1117"/>
      <c r="VIA58" s="1117"/>
      <c r="VIB58" s="1117"/>
      <c r="VIC58" s="1117"/>
      <c r="VID58" s="1117"/>
      <c r="VIE58" s="1117"/>
      <c r="VIF58" s="1117"/>
      <c r="VIG58" s="1117"/>
      <c r="VIH58" s="1117"/>
      <c r="VII58" s="1117"/>
      <c r="VIJ58" s="1117"/>
      <c r="VIK58" s="1117"/>
      <c r="VIL58" s="1117"/>
      <c r="VIM58" s="1117"/>
      <c r="VIN58" s="1118"/>
      <c r="VIO58" s="1116"/>
      <c r="VIP58" s="1117"/>
      <c r="VIQ58" s="1117"/>
      <c r="VIR58" s="1117"/>
      <c r="VIS58" s="1117"/>
      <c r="VIT58" s="1117"/>
      <c r="VIU58" s="1117"/>
      <c r="VIV58" s="1117"/>
      <c r="VIW58" s="1117"/>
      <c r="VIX58" s="1117"/>
      <c r="VIY58" s="1117"/>
      <c r="VIZ58" s="1117"/>
      <c r="VJA58" s="1117"/>
      <c r="VJB58" s="1117"/>
      <c r="VJC58" s="1117"/>
      <c r="VJD58" s="1117"/>
      <c r="VJE58" s="1117"/>
      <c r="VJF58" s="1117"/>
      <c r="VJG58" s="1117"/>
      <c r="VJH58" s="1117"/>
      <c r="VJI58" s="1117"/>
      <c r="VJJ58" s="1117"/>
      <c r="VJK58" s="1117"/>
      <c r="VJL58" s="1117"/>
      <c r="VJM58" s="1117"/>
      <c r="VJN58" s="1117"/>
      <c r="VJO58" s="1117"/>
      <c r="VJP58" s="1117"/>
      <c r="VJQ58" s="1117"/>
      <c r="VJR58" s="1117"/>
      <c r="VJS58" s="1117"/>
      <c r="VJT58" s="1117"/>
      <c r="VJU58" s="1117"/>
      <c r="VJV58" s="1117"/>
      <c r="VJW58" s="1117"/>
      <c r="VJX58" s="1117"/>
      <c r="VJY58" s="1117"/>
      <c r="VJZ58" s="1117"/>
      <c r="VKA58" s="1117"/>
      <c r="VKB58" s="1117"/>
      <c r="VKC58" s="1117"/>
      <c r="VKD58" s="1117"/>
      <c r="VKE58" s="1117"/>
      <c r="VKF58" s="1117"/>
      <c r="VKG58" s="1117"/>
      <c r="VKH58" s="1117"/>
      <c r="VKI58" s="1117"/>
      <c r="VKJ58" s="1117"/>
      <c r="VKK58" s="1117"/>
      <c r="VKL58" s="1117"/>
      <c r="VKM58" s="1117"/>
      <c r="VKN58" s="1117"/>
      <c r="VKO58" s="1117"/>
      <c r="VKP58" s="1118"/>
      <c r="VKQ58" s="1116"/>
      <c r="VKR58" s="1117"/>
      <c r="VKS58" s="1117"/>
      <c r="VKT58" s="1117"/>
      <c r="VKU58" s="1117"/>
      <c r="VKV58" s="1117"/>
      <c r="VKW58" s="1117"/>
      <c r="VKX58" s="1117"/>
      <c r="VKY58" s="1117"/>
      <c r="VKZ58" s="1117"/>
      <c r="VLA58" s="1117"/>
      <c r="VLB58" s="1117"/>
      <c r="VLC58" s="1117"/>
      <c r="VLD58" s="1117"/>
      <c r="VLE58" s="1117"/>
      <c r="VLF58" s="1117"/>
      <c r="VLG58" s="1117"/>
      <c r="VLH58" s="1117"/>
      <c r="VLI58" s="1117"/>
      <c r="VLJ58" s="1117"/>
      <c r="VLK58" s="1117"/>
      <c r="VLL58" s="1117"/>
      <c r="VLM58" s="1117"/>
      <c r="VLN58" s="1117"/>
      <c r="VLO58" s="1117"/>
      <c r="VLP58" s="1117"/>
      <c r="VLQ58" s="1117"/>
      <c r="VLR58" s="1117"/>
      <c r="VLS58" s="1117"/>
      <c r="VLT58" s="1117"/>
      <c r="VLU58" s="1117"/>
      <c r="VLV58" s="1117"/>
      <c r="VLW58" s="1117"/>
      <c r="VLX58" s="1117"/>
      <c r="VLY58" s="1117"/>
      <c r="VLZ58" s="1117"/>
      <c r="VMA58" s="1117"/>
      <c r="VMB58" s="1117"/>
      <c r="VMC58" s="1117"/>
      <c r="VMD58" s="1117"/>
      <c r="VME58" s="1117"/>
      <c r="VMF58" s="1117"/>
      <c r="VMG58" s="1117"/>
      <c r="VMH58" s="1117"/>
      <c r="VMI58" s="1117"/>
      <c r="VMJ58" s="1117"/>
      <c r="VMK58" s="1117"/>
      <c r="VML58" s="1117"/>
      <c r="VMM58" s="1117"/>
      <c r="VMN58" s="1117"/>
      <c r="VMO58" s="1117"/>
      <c r="VMP58" s="1117"/>
      <c r="VMQ58" s="1117"/>
      <c r="VMR58" s="1118"/>
      <c r="VMS58" s="1116"/>
      <c r="VMT58" s="1117"/>
      <c r="VMU58" s="1117"/>
      <c r="VMV58" s="1117"/>
      <c r="VMW58" s="1117"/>
      <c r="VMX58" s="1117"/>
      <c r="VMY58" s="1117"/>
      <c r="VMZ58" s="1117"/>
      <c r="VNA58" s="1117"/>
      <c r="VNB58" s="1117"/>
      <c r="VNC58" s="1117"/>
      <c r="VND58" s="1117"/>
      <c r="VNE58" s="1117"/>
      <c r="VNF58" s="1117"/>
      <c r="VNG58" s="1117"/>
      <c r="VNH58" s="1117"/>
      <c r="VNI58" s="1117"/>
      <c r="VNJ58" s="1117"/>
      <c r="VNK58" s="1117"/>
      <c r="VNL58" s="1117"/>
      <c r="VNM58" s="1117"/>
      <c r="VNN58" s="1117"/>
      <c r="VNO58" s="1117"/>
      <c r="VNP58" s="1117"/>
      <c r="VNQ58" s="1117"/>
      <c r="VNR58" s="1117"/>
      <c r="VNS58" s="1117"/>
      <c r="VNT58" s="1117"/>
      <c r="VNU58" s="1117"/>
      <c r="VNV58" s="1117"/>
      <c r="VNW58" s="1117"/>
      <c r="VNX58" s="1117"/>
      <c r="VNY58" s="1117"/>
      <c r="VNZ58" s="1117"/>
      <c r="VOA58" s="1117"/>
      <c r="VOB58" s="1117"/>
      <c r="VOC58" s="1117"/>
      <c r="VOD58" s="1117"/>
      <c r="VOE58" s="1117"/>
      <c r="VOF58" s="1117"/>
      <c r="VOG58" s="1117"/>
      <c r="VOH58" s="1117"/>
      <c r="VOI58" s="1117"/>
      <c r="VOJ58" s="1117"/>
      <c r="VOK58" s="1117"/>
      <c r="VOL58" s="1117"/>
      <c r="VOM58" s="1117"/>
      <c r="VON58" s="1117"/>
      <c r="VOO58" s="1117"/>
      <c r="VOP58" s="1117"/>
      <c r="VOQ58" s="1117"/>
      <c r="VOR58" s="1117"/>
      <c r="VOS58" s="1117"/>
      <c r="VOT58" s="1118"/>
      <c r="VOU58" s="1116"/>
      <c r="VOV58" s="1117"/>
      <c r="VOW58" s="1117"/>
      <c r="VOX58" s="1117"/>
      <c r="VOY58" s="1117"/>
      <c r="VOZ58" s="1117"/>
      <c r="VPA58" s="1117"/>
      <c r="VPB58" s="1117"/>
      <c r="VPC58" s="1117"/>
      <c r="VPD58" s="1117"/>
      <c r="VPE58" s="1117"/>
      <c r="VPF58" s="1117"/>
      <c r="VPG58" s="1117"/>
      <c r="VPH58" s="1117"/>
      <c r="VPI58" s="1117"/>
      <c r="VPJ58" s="1117"/>
      <c r="VPK58" s="1117"/>
      <c r="VPL58" s="1117"/>
      <c r="VPM58" s="1117"/>
      <c r="VPN58" s="1117"/>
      <c r="VPO58" s="1117"/>
      <c r="VPP58" s="1117"/>
      <c r="VPQ58" s="1117"/>
      <c r="VPR58" s="1117"/>
      <c r="VPS58" s="1117"/>
      <c r="VPT58" s="1117"/>
      <c r="VPU58" s="1117"/>
      <c r="VPV58" s="1117"/>
      <c r="VPW58" s="1117"/>
      <c r="VPX58" s="1117"/>
      <c r="VPY58" s="1117"/>
      <c r="VPZ58" s="1117"/>
      <c r="VQA58" s="1117"/>
      <c r="VQB58" s="1117"/>
      <c r="VQC58" s="1117"/>
      <c r="VQD58" s="1117"/>
      <c r="VQE58" s="1117"/>
      <c r="VQF58" s="1117"/>
      <c r="VQG58" s="1117"/>
      <c r="VQH58" s="1117"/>
      <c r="VQI58" s="1117"/>
      <c r="VQJ58" s="1117"/>
      <c r="VQK58" s="1117"/>
      <c r="VQL58" s="1117"/>
      <c r="VQM58" s="1117"/>
      <c r="VQN58" s="1117"/>
      <c r="VQO58" s="1117"/>
      <c r="VQP58" s="1117"/>
      <c r="VQQ58" s="1117"/>
      <c r="VQR58" s="1117"/>
      <c r="VQS58" s="1117"/>
      <c r="VQT58" s="1117"/>
      <c r="VQU58" s="1117"/>
      <c r="VQV58" s="1118"/>
      <c r="VQW58" s="1116"/>
      <c r="VQX58" s="1117"/>
      <c r="VQY58" s="1117"/>
      <c r="VQZ58" s="1117"/>
      <c r="VRA58" s="1117"/>
      <c r="VRB58" s="1117"/>
      <c r="VRC58" s="1117"/>
      <c r="VRD58" s="1117"/>
      <c r="VRE58" s="1117"/>
      <c r="VRF58" s="1117"/>
      <c r="VRG58" s="1117"/>
      <c r="VRH58" s="1117"/>
      <c r="VRI58" s="1117"/>
      <c r="VRJ58" s="1117"/>
      <c r="VRK58" s="1117"/>
      <c r="VRL58" s="1117"/>
      <c r="VRM58" s="1117"/>
      <c r="VRN58" s="1117"/>
      <c r="VRO58" s="1117"/>
      <c r="VRP58" s="1117"/>
      <c r="VRQ58" s="1117"/>
      <c r="VRR58" s="1117"/>
      <c r="VRS58" s="1117"/>
      <c r="VRT58" s="1117"/>
      <c r="VRU58" s="1117"/>
      <c r="VRV58" s="1117"/>
      <c r="VRW58" s="1117"/>
      <c r="VRX58" s="1117"/>
      <c r="VRY58" s="1117"/>
      <c r="VRZ58" s="1117"/>
      <c r="VSA58" s="1117"/>
      <c r="VSB58" s="1117"/>
      <c r="VSC58" s="1117"/>
      <c r="VSD58" s="1117"/>
      <c r="VSE58" s="1117"/>
      <c r="VSF58" s="1117"/>
      <c r="VSG58" s="1117"/>
      <c r="VSH58" s="1117"/>
      <c r="VSI58" s="1117"/>
      <c r="VSJ58" s="1117"/>
      <c r="VSK58" s="1117"/>
      <c r="VSL58" s="1117"/>
      <c r="VSM58" s="1117"/>
      <c r="VSN58" s="1117"/>
      <c r="VSO58" s="1117"/>
      <c r="VSP58" s="1117"/>
      <c r="VSQ58" s="1117"/>
      <c r="VSR58" s="1117"/>
      <c r="VSS58" s="1117"/>
      <c r="VST58" s="1117"/>
      <c r="VSU58" s="1117"/>
      <c r="VSV58" s="1117"/>
      <c r="VSW58" s="1117"/>
      <c r="VSX58" s="1118"/>
      <c r="VSY58" s="1116"/>
      <c r="VSZ58" s="1117"/>
      <c r="VTA58" s="1117"/>
      <c r="VTB58" s="1117"/>
      <c r="VTC58" s="1117"/>
      <c r="VTD58" s="1117"/>
      <c r="VTE58" s="1117"/>
      <c r="VTF58" s="1117"/>
      <c r="VTG58" s="1117"/>
      <c r="VTH58" s="1117"/>
      <c r="VTI58" s="1117"/>
      <c r="VTJ58" s="1117"/>
      <c r="VTK58" s="1117"/>
      <c r="VTL58" s="1117"/>
      <c r="VTM58" s="1117"/>
      <c r="VTN58" s="1117"/>
      <c r="VTO58" s="1117"/>
      <c r="VTP58" s="1117"/>
      <c r="VTQ58" s="1117"/>
      <c r="VTR58" s="1117"/>
      <c r="VTS58" s="1117"/>
      <c r="VTT58" s="1117"/>
      <c r="VTU58" s="1117"/>
      <c r="VTV58" s="1117"/>
      <c r="VTW58" s="1117"/>
      <c r="VTX58" s="1117"/>
      <c r="VTY58" s="1117"/>
      <c r="VTZ58" s="1117"/>
      <c r="VUA58" s="1117"/>
      <c r="VUB58" s="1117"/>
      <c r="VUC58" s="1117"/>
      <c r="VUD58" s="1117"/>
      <c r="VUE58" s="1117"/>
      <c r="VUF58" s="1117"/>
      <c r="VUG58" s="1117"/>
      <c r="VUH58" s="1117"/>
      <c r="VUI58" s="1117"/>
      <c r="VUJ58" s="1117"/>
      <c r="VUK58" s="1117"/>
      <c r="VUL58" s="1117"/>
      <c r="VUM58" s="1117"/>
      <c r="VUN58" s="1117"/>
      <c r="VUO58" s="1117"/>
      <c r="VUP58" s="1117"/>
      <c r="VUQ58" s="1117"/>
      <c r="VUR58" s="1117"/>
      <c r="VUS58" s="1117"/>
      <c r="VUT58" s="1117"/>
      <c r="VUU58" s="1117"/>
      <c r="VUV58" s="1117"/>
      <c r="VUW58" s="1117"/>
      <c r="VUX58" s="1117"/>
      <c r="VUY58" s="1117"/>
      <c r="VUZ58" s="1118"/>
      <c r="VVA58" s="1116"/>
      <c r="VVB58" s="1117"/>
      <c r="VVC58" s="1117"/>
      <c r="VVD58" s="1117"/>
      <c r="VVE58" s="1117"/>
      <c r="VVF58" s="1117"/>
      <c r="VVG58" s="1117"/>
      <c r="VVH58" s="1117"/>
      <c r="VVI58" s="1117"/>
      <c r="VVJ58" s="1117"/>
      <c r="VVK58" s="1117"/>
      <c r="VVL58" s="1117"/>
      <c r="VVM58" s="1117"/>
      <c r="VVN58" s="1117"/>
      <c r="VVO58" s="1117"/>
      <c r="VVP58" s="1117"/>
      <c r="VVQ58" s="1117"/>
      <c r="VVR58" s="1117"/>
      <c r="VVS58" s="1117"/>
      <c r="VVT58" s="1117"/>
      <c r="VVU58" s="1117"/>
      <c r="VVV58" s="1117"/>
      <c r="VVW58" s="1117"/>
      <c r="VVX58" s="1117"/>
      <c r="VVY58" s="1117"/>
      <c r="VVZ58" s="1117"/>
      <c r="VWA58" s="1117"/>
      <c r="VWB58" s="1117"/>
      <c r="VWC58" s="1117"/>
      <c r="VWD58" s="1117"/>
      <c r="VWE58" s="1117"/>
      <c r="VWF58" s="1117"/>
      <c r="VWG58" s="1117"/>
      <c r="VWH58" s="1117"/>
      <c r="VWI58" s="1117"/>
      <c r="VWJ58" s="1117"/>
      <c r="VWK58" s="1117"/>
      <c r="VWL58" s="1117"/>
      <c r="VWM58" s="1117"/>
      <c r="VWN58" s="1117"/>
      <c r="VWO58" s="1117"/>
      <c r="VWP58" s="1117"/>
      <c r="VWQ58" s="1117"/>
      <c r="VWR58" s="1117"/>
      <c r="VWS58" s="1117"/>
      <c r="VWT58" s="1117"/>
      <c r="VWU58" s="1117"/>
      <c r="VWV58" s="1117"/>
      <c r="VWW58" s="1117"/>
      <c r="VWX58" s="1117"/>
      <c r="VWY58" s="1117"/>
      <c r="VWZ58" s="1117"/>
      <c r="VXA58" s="1117"/>
      <c r="VXB58" s="1118"/>
      <c r="VXC58" s="1116"/>
      <c r="VXD58" s="1117"/>
      <c r="VXE58" s="1117"/>
      <c r="VXF58" s="1117"/>
      <c r="VXG58" s="1117"/>
      <c r="VXH58" s="1117"/>
      <c r="VXI58" s="1117"/>
      <c r="VXJ58" s="1117"/>
      <c r="VXK58" s="1117"/>
      <c r="VXL58" s="1117"/>
      <c r="VXM58" s="1117"/>
      <c r="VXN58" s="1117"/>
      <c r="VXO58" s="1117"/>
      <c r="VXP58" s="1117"/>
      <c r="VXQ58" s="1117"/>
      <c r="VXR58" s="1117"/>
      <c r="VXS58" s="1117"/>
      <c r="VXT58" s="1117"/>
      <c r="VXU58" s="1117"/>
      <c r="VXV58" s="1117"/>
      <c r="VXW58" s="1117"/>
      <c r="VXX58" s="1117"/>
      <c r="VXY58" s="1117"/>
      <c r="VXZ58" s="1117"/>
      <c r="VYA58" s="1117"/>
      <c r="VYB58" s="1117"/>
      <c r="VYC58" s="1117"/>
      <c r="VYD58" s="1117"/>
      <c r="VYE58" s="1117"/>
      <c r="VYF58" s="1117"/>
      <c r="VYG58" s="1117"/>
      <c r="VYH58" s="1117"/>
      <c r="VYI58" s="1117"/>
      <c r="VYJ58" s="1117"/>
      <c r="VYK58" s="1117"/>
      <c r="VYL58" s="1117"/>
      <c r="VYM58" s="1117"/>
      <c r="VYN58" s="1117"/>
      <c r="VYO58" s="1117"/>
      <c r="VYP58" s="1117"/>
      <c r="VYQ58" s="1117"/>
      <c r="VYR58" s="1117"/>
      <c r="VYS58" s="1117"/>
      <c r="VYT58" s="1117"/>
      <c r="VYU58" s="1117"/>
      <c r="VYV58" s="1117"/>
      <c r="VYW58" s="1117"/>
      <c r="VYX58" s="1117"/>
      <c r="VYY58" s="1117"/>
      <c r="VYZ58" s="1117"/>
      <c r="VZA58" s="1117"/>
      <c r="VZB58" s="1117"/>
      <c r="VZC58" s="1117"/>
      <c r="VZD58" s="1118"/>
      <c r="VZE58" s="1116"/>
      <c r="VZF58" s="1117"/>
      <c r="VZG58" s="1117"/>
      <c r="VZH58" s="1117"/>
      <c r="VZI58" s="1117"/>
      <c r="VZJ58" s="1117"/>
      <c r="VZK58" s="1117"/>
      <c r="VZL58" s="1117"/>
      <c r="VZM58" s="1117"/>
      <c r="VZN58" s="1117"/>
      <c r="VZO58" s="1117"/>
      <c r="VZP58" s="1117"/>
      <c r="VZQ58" s="1117"/>
      <c r="VZR58" s="1117"/>
      <c r="VZS58" s="1117"/>
      <c r="VZT58" s="1117"/>
      <c r="VZU58" s="1117"/>
      <c r="VZV58" s="1117"/>
      <c r="VZW58" s="1117"/>
      <c r="VZX58" s="1117"/>
      <c r="VZY58" s="1117"/>
      <c r="VZZ58" s="1117"/>
      <c r="WAA58" s="1117"/>
      <c r="WAB58" s="1117"/>
      <c r="WAC58" s="1117"/>
      <c r="WAD58" s="1117"/>
      <c r="WAE58" s="1117"/>
      <c r="WAF58" s="1117"/>
      <c r="WAG58" s="1117"/>
      <c r="WAH58" s="1117"/>
      <c r="WAI58" s="1117"/>
      <c r="WAJ58" s="1117"/>
      <c r="WAK58" s="1117"/>
      <c r="WAL58" s="1117"/>
      <c r="WAM58" s="1117"/>
      <c r="WAN58" s="1117"/>
      <c r="WAO58" s="1117"/>
      <c r="WAP58" s="1117"/>
      <c r="WAQ58" s="1117"/>
      <c r="WAR58" s="1117"/>
      <c r="WAS58" s="1117"/>
      <c r="WAT58" s="1117"/>
      <c r="WAU58" s="1117"/>
      <c r="WAV58" s="1117"/>
      <c r="WAW58" s="1117"/>
      <c r="WAX58" s="1117"/>
      <c r="WAY58" s="1117"/>
      <c r="WAZ58" s="1117"/>
      <c r="WBA58" s="1117"/>
      <c r="WBB58" s="1117"/>
      <c r="WBC58" s="1117"/>
      <c r="WBD58" s="1117"/>
      <c r="WBE58" s="1117"/>
      <c r="WBF58" s="1118"/>
      <c r="WBG58" s="1116"/>
      <c r="WBH58" s="1117"/>
      <c r="WBI58" s="1117"/>
      <c r="WBJ58" s="1117"/>
      <c r="WBK58" s="1117"/>
      <c r="WBL58" s="1117"/>
      <c r="WBM58" s="1117"/>
      <c r="WBN58" s="1117"/>
      <c r="WBO58" s="1117"/>
      <c r="WBP58" s="1117"/>
      <c r="WBQ58" s="1117"/>
      <c r="WBR58" s="1117"/>
      <c r="WBS58" s="1117"/>
      <c r="WBT58" s="1117"/>
      <c r="WBU58" s="1117"/>
      <c r="WBV58" s="1117"/>
      <c r="WBW58" s="1117"/>
      <c r="WBX58" s="1117"/>
      <c r="WBY58" s="1117"/>
      <c r="WBZ58" s="1117"/>
      <c r="WCA58" s="1117"/>
      <c r="WCB58" s="1117"/>
      <c r="WCC58" s="1117"/>
      <c r="WCD58" s="1117"/>
      <c r="WCE58" s="1117"/>
      <c r="WCF58" s="1117"/>
      <c r="WCG58" s="1117"/>
      <c r="WCH58" s="1117"/>
      <c r="WCI58" s="1117"/>
      <c r="WCJ58" s="1117"/>
      <c r="WCK58" s="1117"/>
      <c r="WCL58" s="1117"/>
      <c r="WCM58" s="1117"/>
      <c r="WCN58" s="1117"/>
      <c r="WCO58" s="1117"/>
      <c r="WCP58" s="1117"/>
      <c r="WCQ58" s="1117"/>
      <c r="WCR58" s="1117"/>
      <c r="WCS58" s="1117"/>
      <c r="WCT58" s="1117"/>
      <c r="WCU58" s="1117"/>
      <c r="WCV58" s="1117"/>
      <c r="WCW58" s="1117"/>
      <c r="WCX58" s="1117"/>
      <c r="WCY58" s="1117"/>
      <c r="WCZ58" s="1117"/>
      <c r="WDA58" s="1117"/>
      <c r="WDB58" s="1117"/>
      <c r="WDC58" s="1117"/>
      <c r="WDD58" s="1117"/>
      <c r="WDE58" s="1117"/>
      <c r="WDF58" s="1117"/>
      <c r="WDG58" s="1117"/>
      <c r="WDH58" s="1118"/>
      <c r="WDI58" s="1116"/>
      <c r="WDJ58" s="1117"/>
      <c r="WDK58" s="1117"/>
      <c r="WDL58" s="1117"/>
      <c r="WDM58" s="1117"/>
      <c r="WDN58" s="1117"/>
      <c r="WDO58" s="1117"/>
      <c r="WDP58" s="1117"/>
      <c r="WDQ58" s="1117"/>
      <c r="WDR58" s="1117"/>
      <c r="WDS58" s="1117"/>
      <c r="WDT58" s="1117"/>
      <c r="WDU58" s="1117"/>
      <c r="WDV58" s="1117"/>
      <c r="WDW58" s="1117"/>
      <c r="WDX58" s="1117"/>
      <c r="WDY58" s="1117"/>
      <c r="WDZ58" s="1117"/>
      <c r="WEA58" s="1117"/>
      <c r="WEB58" s="1117"/>
      <c r="WEC58" s="1117"/>
      <c r="WED58" s="1117"/>
      <c r="WEE58" s="1117"/>
      <c r="WEF58" s="1117"/>
      <c r="WEG58" s="1117"/>
      <c r="WEH58" s="1117"/>
      <c r="WEI58" s="1117"/>
      <c r="WEJ58" s="1117"/>
      <c r="WEK58" s="1117"/>
      <c r="WEL58" s="1117"/>
      <c r="WEM58" s="1117"/>
      <c r="WEN58" s="1117"/>
      <c r="WEO58" s="1117"/>
      <c r="WEP58" s="1117"/>
      <c r="WEQ58" s="1117"/>
      <c r="WER58" s="1117"/>
      <c r="WES58" s="1117"/>
      <c r="WET58" s="1117"/>
      <c r="WEU58" s="1117"/>
      <c r="WEV58" s="1117"/>
      <c r="WEW58" s="1117"/>
      <c r="WEX58" s="1117"/>
      <c r="WEY58" s="1117"/>
      <c r="WEZ58" s="1117"/>
      <c r="WFA58" s="1117"/>
      <c r="WFB58" s="1117"/>
      <c r="WFC58" s="1117"/>
      <c r="WFD58" s="1117"/>
      <c r="WFE58" s="1117"/>
      <c r="WFF58" s="1117"/>
      <c r="WFG58" s="1117"/>
      <c r="WFH58" s="1117"/>
      <c r="WFI58" s="1117"/>
      <c r="WFJ58" s="1118"/>
      <c r="WFK58" s="1116"/>
      <c r="WFL58" s="1117"/>
      <c r="WFM58" s="1117"/>
      <c r="WFN58" s="1117"/>
      <c r="WFO58" s="1117"/>
      <c r="WFP58" s="1117"/>
      <c r="WFQ58" s="1117"/>
      <c r="WFR58" s="1117"/>
      <c r="WFS58" s="1117"/>
      <c r="WFT58" s="1117"/>
      <c r="WFU58" s="1117"/>
      <c r="WFV58" s="1117"/>
      <c r="WFW58" s="1117"/>
      <c r="WFX58" s="1117"/>
      <c r="WFY58" s="1117"/>
      <c r="WFZ58" s="1117"/>
      <c r="WGA58" s="1117"/>
      <c r="WGB58" s="1117"/>
      <c r="WGC58" s="1117"/>
      <c r="WGD58" s="1117"/>
      <c r="WGE58" s="1117"/>
      <c r="WGF58" s="1117"/>
      <c r="WGG58" s="1117"/>
      <c r="WGH58" s="1117"/>
      <c r="WGI58" s="1117"/>
      <c r="WGJ58" s="1117"/>
      <c r="WGK58" s="1117"/>
      <c r="WGL58" s="1117"/>
      <c r="WGM58" s="1117"/>
      <c r="WGN58" s="1117"/>
      <c r="WGO58" s="1117"/>
      <c r="WGP58" s="1117"/>
      <c r="WGQ58" s="1117"/>
      <c r="WGR58" s="1117"/>
      <c r="WGS58" s="1117"/>
      <c r="WGT58" s="1117"/>
      <c r="WGU58" s="1117"/>
      <c r="WGV58" s="1117"/>
      <c r="WGW58" s="1117"/>
      <c r="WGX58" s="1117"/>
      <c r="WGY58" s="1117"/>
      <c r="WGZ58" s="1117"/>
      <c r="WHA58" s="1117"/>
      <c r="WHB58" s="1117"/>
      <c r="WHC58" s="1117"/>
      <c r="WHD58" s="1117"/>
      <c r="WHE58" s="1117"/>
      <c r="WHF58" s="1117"/>
      <c r="WHG58" s="1117"/>
      <c r="WHH58" s="1117"/>
      <c r="WHI58" s="1117"/>
      <c r="WHJ58" s="1117"/>
      <c r="WHK58" s="1117"/>
      <c r="WHL58" s="1118"/>
      <c r="WHM58" s="1116"/>
      <c r="WHN58" s="1117"/>
      <c r="WHO58" s="1117"/>
      <c r="WHP58" s="1117"/>
      <c r="WHQ58" s="1117"/>
      <c r="WHR58" s="1117"/>
      <c r="WHS58" s="1117"/>
      <c r="WHT58" s="1117"/>
      <c r="WHU58" s="1117"/>
      <c r="WHV58" s="1117"/>
      <c r="WHW58" s="1117"/>
      <c r="WHX58" s="1117"/>
      <c r="WHY58" s="1117"/>
      <c r="WHZ58" s="1117"/>
      <c r="WIA58" s="1117"/>
      <c r="WIB58" s="1117"/>
      <c r="WIC58" s="1117"/>
      <c r="WID58" s="1117"/>
      <c r="WIE58" s="1117"/>
      <c r="WIF58" s="1117"/>
      <c r="WIG58" s="1117"/>
      <c r="WIH58" s="1117"/>
      <c r="WII58" s="1117"/>
      <c r="WIJ58" s="1117"/>
      <c r="WIK58" s="1117"/>
      <c r="WIL58" s="1117"/>
      <c r="WIM58" s="1117"/>
      <c r="WIN58" s="1117"/>
      <c r="WIO58" s="1117"/>
      <c r="WIP58" s="1117"/>
      <c r="WIQ58" s="1117"/>
      <c r="WIR58" s="1117"/>
      <c r="WIS58" s="1117"/>
      <c r="WIT58" s="1117"/>
      <c r="WIU58" s="1117"/>
      <c r="WIV58" s="1117"/>
      <c r="WIW58" s="1117"/>
      <c r="WIX58" s="1117"/>
      <c r="WIY58" s="1117"/>
      <c r="WIZ58" s="1117"/>
      <c r="WJA58" s="1117"/>
      <c r="WJB58" s="1117"/>
      <c r="WJC58" s="1117"/>
      <c r="WJD58" s="1117"/>
      <c r="WJE58" s="1117"/>
      <c r="WJF58" s="1117"/>
      <c r="WJG58" s="1117"/>
      <c r="WJH58" s="1117"/>
      <c r="WJI58" s="1117"/>
      <c r="WJJ58" s="1117"/>
      <c r="WJK58" s="1117"/>
      <c r="WJL58" s="1117"/>
      <c r="WJM58" s="1117"/>
      <c r="WJN58" s="1118"/>
      <c r="WJO58" s="1116"/>
      <c r="WJP58" s="1117"/>
      <c r="WJQ58" s="1117"/>
      <c r="WJR58" s="1117"/>
      <c r="WJS58" s="1117"/>
      <c r="WJT58" s="1117"/>
      <c r="WJU58" s="1117"/>
      <c r="WJV58" s="1117"/>
      <c r="WJW58" s="1117"/>
      <c r="WJX58" s="1117"/>
      <c r="WJY58" s="1117"/>
      <c r="WJZ58" s="1117"/>
      <c r="WKA58" s="1117"/>
      <c r="WKB58" s="1117"/>
      <c r="WKC58" s="1117"/>
      <c r="WKD58" s="1117"/>
      <c r="WKE58" s="1117"/>
      <c r="WKF58" s="1117"/>
      <c r="WKG58" s="1117"/>
      <c r="WKH58" s="1117"/>
      <c r="WKI58" s="1117"/>
      <c r="WKJ58" s="1117"/>
      <c r="WKK58" s="1117"/>
      <c r="WKL58" s="1117"/>
      <c r="WKM58" s="1117"/>
      <c r="WKN58" s="1117"/>
      <c r="WKO58" s="1117"/>
      <c r="WKP58" s="1117"/>
      <c r="WKQ58" s="1117"/>
      <c r="WKR58" s="1117"/>
      <c r="WKS58" s="1117"/>
      <c r="WKT58" s="1117"/>
      <c r="WKU58" s="1117"/>
      <c r="WKV58" s="1117"/>
      <c r="WKW58" s="1117"/>
      <c r="WKX58" s="1117"/>
      <c r="WKY58" s="1117"/>
      <c r="WKZ58" s="1117"/>
      <c r="WLA58" s="1117"/>
      <c r="WLB58" s="1117"/>
      <c r="WLC58" s="1117"/>
      <c r="WLD58" s="1117"/>
      <c r="WLE58" s="1117"/>
      <c r="WLF58" s="1117"/>
      <c r="WLG58" s="1117"/>
      <c r="WLH58" s="1117"/>
      <c r="WLI58" s="1117"/>
      <c r="WLJ58" s="1117"/>
      <c r="WLK58" s="1117"/>
      <c r="WLL58" s="1117"/>
      <c r="WLM58" s="1117"/>
      <c r="WLN58" s="1117"/>
      <c r="WLO58" s="1117"/>
      <c r="WLP58" s="1118"/>
      <c r="WLQ58" s="1116"/>
      <c r="WLR58" s="1117"/>
      <c r="WLS58" s="1117"/>
      <c r="WLT58" s="1117"/>
      <c r="WLU58" s="1117"/>
      <c r="WLV58" s="1117"/>
      <c r="WLW58" s="1117"/>
      <c r="WLX58" s="1117"/>
      <c r="WLY58" s="1117"/>
      <c r="WLZ58" s="1117"/>
      <c r="WMA58" s="1117"/>
      <c r="WMB58" s="1117"/>
      <c r="WMC58" s="1117"/>
      <c r="WMD58" s="1117"/>
      <c r="WME58" s="1117"/>
      <c r="WMF58" s="1117"/>
      <c r="WMG58" s="1117"/>
      <c r="WMH58" s="1117"/>
      <c r="WMI58" s="1117"/>
      <c r="WMJ58" s="1117"/>
      <c r="WMK58" s="1117"/>
      <c r="WML58" s="1117"/>
      <c r="WMM58" s="1117"/>
      <c r="WMN58" s="1117"/>
      <c r="WMO58" s="1117"/>
      <c r="WMP58" s="1117"/>
      <c r="WMQ58" s="1117"/>
      <c r="WMR58" s="1117"/>
      <c r="WMS58" s="1117"/>
      <c r="WMT58" s="1117"/>
      <c r="WMU58" s="1117"/>
      <c r="WMV58" s="1117"/>
      <c r="WMW58" s="1117"/>
      <c r="WMX58" s="1117"/>
      <c r="WMY58" s="1117"/>
      <c r="WMZ58" s="1117"/>
      <c r="WNA58" s="1117"/>
      <c r="WNB58" s="1117"/>
      <c r="WNC58" s="1117"/>
      <c r="WND58" s="1117"/>
      <c r="WNE58" s="1117"/>
      <c r="WNF58" s="1117"/>
      <c r="WNG58" s="1117"/>
      <c r="WNH58" s="1117"/>
      <c r="WNI58" s="1117"/>
      <c r="WNJ58" s="1117"/>
      <c r="WNK58" s="1117"/>
      <c r="WNL58" s="1117"/>
      <c r="WNM58" s="1117"/>
      <c r="WNN58" s="1117"/>
      <c r="WNO58" s="1117"/>
      <c r="WNP58" s="1117"/>
      <c r="WNQ58" s="1117"/>
      <c r="WNR58" s="1118"/>
      <c r="WNS58" s="1116"/>
      <c r="WNT58" s="1117"/>
      <c r="WNU58" s="1117"/>
      <c r="WNV58" s="1117"/>
      <c r="WNW58" s="1117"/>
      <c r="WNX58" s="1117"/>
      <c r="WNY58" s="1117"/>
      <c r="WNZ58" s="1117"/>
      <c r="WOA58" s="1117"/>
      <c r="WOB58" s="1117"/>
      <c r="WOC58" s="1117"/>
      <c r="WOD58" s="1117"/>
      <c r="WOE58" s="1117"/>
      <c r="WOF58" s="1117"/>
      <c r="WOG58" s="1117"/>
      <c r="WOH58" s="1117"/>
      <c r="WOI58" s="1117"/>
      <c r="WOJ58" s="1117"/>
      <c r="WOK58" s="1117"/>
      <c r="WOL58" s="1117"/>
      <c r="WOM58" s="1117"/>
      <c r="WON58" s="1117"/>
      <c r="WOO58" s="1117"/>
      <c r="WOP58" s="1117"/>
      <c r="WOQ58" s="1117"/>
      <c r="WOR58" s="1117"/>
      <c r="WOS58" s="1117"/>
      <c r="WOT58" s="1117"/>
      <c r="WOU58" s="1117"/>
      <c r="WOV58" s="1117"/>
      <c r="WOW58" s="1117"/>
      <c r="WOX58" s="1117"/>
      <c r="WOY58" s="1117"/>
      <c r="WOZ58" s="1117"/>
      <c r="WPA58" s="1117"/>
      <c r="WPB58" s="1117"/>
      <c r="WPC58" s="1117"/>
      <c r="WPD58" s="1117"/>
      <c r="WPE58" s="1117"/>
      <c r="WPF58" s="1117"/>
      <c r="WPG58" s="1117"/>
      <c r="WPH58" s="1117"/>
      <c r="WPI58" s="1117"/>
      <c r="WPJ58" s="1117"/>
      <c r="WPK58" s="1117"/>
      <c r="WPL58" s="1117"/>
      <c r="WPM58" s="1117"/>
      <c r="WPN58" s="1117"/>
      <c r="WPO58" s="1117"/>
      <c r="WPP58" s="1117"/>
      <c r="WPQ58" s="1117"/>
      <c r="WPR58" s="1117"/>
      <c r="WPS58" s="1117"/>
      <c r="WPT58" s="1118"/>
      <c r="WPU58" s="1116"/>
      <c r="WPV58" s="1117"/>
      <c r="WPW58" s="1117"/>
      <c r="WPX58" s="1117"/>
      <c r="WPY58" s="1117"/>
      <c r="WPZ58" s="1117"/>
      <c r="WQA58" s="1117"/>
      <c r="WQB58" s="1117"/>
      <c r="WQC58" s="1117"/>
      <c r="WQD58" s="1117"/>
      <c r="WQE58" s="1117"/>
      <c r="WQF58" s="1117"/>
      <c r="WQG58" s="1117"/>
      <c r="WQH58" s="1117"/>
      <c r="WQI58" s="1117"/>
      <c r="WQJ58" s="1117"/>
      <c r="WQK58" s="1117"/>
      <c r="WQL58" s="1117"/>
      <c r="WQM58" s="1117"/>
      <c r="WQN58" s="1117"/>
      <c r="WQO58" s="1117"/>
      <c r="WQP58" s="1117"/>
      <c r="WQQ58" s="1117"/>
      <c r="WQR58" s="1117"/>
      <c r="WQS58" s="1117"/>
      <c r="WQT58" s="1117"/>
      <c r="WQU58" s="1117"/>
      <c r="WQV58" s="1117"/>
      <c r="WQW58" s="1117"/>
      <c r="WQX58" s="1117"/>
      <c r="WQY58" s="1117"/>
      <c r="WQZ58" s="1117"/>
      <c r="WRA58" s="1117"/>
      <c r="WRB58" s="1117"/>
      <c r="WRC58" s="1117"/>
      <c r="WRD58" s="1117"/>
      <c r="WRE58" s="1117"/>
      <c r="WRF58" s="1117"/>
      <c r="WRG58" s="1117"/>
      <c r="WRH58" s="1117"/>
      <c r="WRI58" s="1117"/>
      <c r="WRJ58" s="1117"/>
      <c r="WRK58" s="1117"/>
      <c r="WRL58" s="1117"/>
      <c r="WRM58" s="1117"/>
      <c r="WRN58" s="1117"/>
      <c r="WRO58" s="1117"/>
      <c r="WRP58" s="1117"/>
      <c r="WRQ58" s="1117"/>
      <c r="WRR58" s="1117"/>
      <c r="WRS58" s="1117"/>
      <c r="WRT58" s="1117"/>
      <c r="WRU58" s="1117"/>
      <c r="WRV58" s="1118"/>
      <c r="WRW58" s="1116"/>
      <c r="WRX58" s="1117"/>
      <c r="WRY58" s="1117"/>
      <c r="WRZ58" s="1117"/>
      <c r="WSA58" s="1117"/>
      <c r="WSB58" s="1117"/>
      <c r="WSC58" s="1117"/>
      <c r="WSD58" s="1117"/>
      <c r="WSE58" s="1117"/>
      <c r="WSF58" s="1117"/>
      <c r="WSG58" s="1117"/>
      <c r="WSH58" s="1117"/>
      <c r="WSI58" s="1117"/>
      <c r="WSJ58" s="1117"/>
      <c r="WSK58" s="1117"/>
      <c r="WSL58" s="1117"/>
      <c r="WSM58" s="1117"/>
      <c r="WSN58" s="1117"/>
      <c r="WSO58" s="1117"/>
      <c r="WSP58" s="1117"/>
      <c r="WSQ58" s="1117"/>
      <c r="WSR58" s="1117"/>
      <c r="WSS58" s="1117"/>
      <c r="WST58" s="1117"/>
      <c r="WSU58" s="1117"/>
      <c r="WSV58" s="1117"/>
      <c r="WSW58" s="1117"/>
      <c r="WSX58" s="1117"/>
      <c r="WSY58" s="1117"/>
      <c r="WSZ58" s="1117"/>
      <c r="WTA58" s="1117"/>
      <c r="WTB58" s="1117"/>
      <c r="WTC58" s="1117"/>
      <c r="WTD58" s="1117"/>
      <c r="WTE58" s="1117"/>
      <c r="WTF58" s="1117"/>
      <c r="WTG58" s="1117"/>
      <c r="WTH58" s="1117"/>
      <c r="WTI58" s="1117"/>
      <c r="WTJ58" s="1117"/>
      <c r="WTK58" s="1117"/>
      <c r="WTL58" s="1117"/>
      <c r="WTM58" s="1117"/>
      <c r="WTN58" s="1117"/>
      <c r="WTO58" s="1117"/>
      <c r="WTP58" s="1117"/>
      <c r="WTQ58" s="1117"/>
      <c r="WTR58" s="1117"/>
      <c r="WTS58" s="1117"/>
      <c r="WTT58" s="1117"/>
      <c r="WTU58" s="1117"/>
      <c r="WTV58" s="1117"/>
      <c r="WTW58" s="1117"/>
      <c r="WTX58" s="1118"/>
      <c r="WTY58" s="1116"/>
      <c r="WTZ58" s="1117"/>
      <c r="WUA58" s="1117"/>
      <c r="WUB58" s="1117"/>
      <c r="WUC58" s="1117"/>
      <c r="WUD58" s="1117"/>
      <c r="WUE58" s="1117"/>
      <c r="WUF58" s="1117"/>
      <c r="WUG58" s="1117"/>
      <c r="WUH58" s="1117"/>
      <c r="WUI58" s="1117"/>
      <c r="WUJ58" s="1117"/>
      <c r="WUK58" s="1117"/>
      <c r="WUL58" s="1117"/>
      <c r="WUM58" s="1117"/>
      <c r="WUN58" s="1117"/>
      <c r="WUO58" s="1117"/>
      <c r="WUP58" s="1117"/>
      <c r="WUQ58" s="1117"/>
      <c r="WUR58" s="1117"/>
      <c r="WUS58" s="1117"/>
      <c r="WUT58" s="1117"/>
      <c r="WUU58" s="1117"/>
      <c r="WUV58" s="1117"/>
      <c r="WUW58" s="1117"/>
      <c r="WUX58" s="1117"/>
      <c r="WUY58" s="1117"/>
      <c r="WUZ58" s="1117"/>
      <c r="WVA58" s="1117"/>
      <c r="WVB58" s="1117"/>
      <c r="WVC58" s="1117"/>
      <c r="WVD58" s="1117"/>
      <c r="WVE58" s="1117"/>
      <c r="WVF58" s="1117"/>
      <c r="WVG58" s="1117"/>
      <c r="WVH58" s="1117"/>
      <c r="WVI58" s="1117"/>
      <c r="WVJ58" s="1117"/>
      <c r="WVK58" s="1117"/>
      <c r="WVL58" s="1117"/>
      <c r="WVM58" s="1117"/>
      <c r="WVN58" s="1117"/>
      <c r="WVO58" s="1117"/>
      <c r="WVP58" s="1117"/>
      <c r="WVQ58" s="1117"/>
      <c r="WVR58" s="1117"/>
      <c r="WVS58" s="1117"/>
      <c r="WVT58" s="1117"/>
      <c r="WVU58" s="1117"/>
      <c r="WVV58" s="1117"/>
      <c r="WVW58" s="1117"/>
      <c r="WVX58" s="1117"/>
      <c r="WVY58" s="1117"/>
      <c r="WVZ58" s="1118"/>
      <c r="WWA58" s="1116"/>
      <c r="WWB58" s="1117"/>
      <c r="WWC58" s="1117"/>
      <c r="WWD58" s="1117"/>
      <c r="WWE58" s="1117"/>
      <c r="WWF58" s="1117"/>
      <c r="WWG58" s="1117"/>
      <c r="WWH58" s="1117"/>
      <c r="WWI58" s="1117"/>
      <c r="WWJ58" s="1117"/>
      <c r="WWK58" s="1117"/>
      <c r="WWL58" s="1117"/>
      <c r="WWM58" s="1117"/>
      <c r="WWN58" s="1117"/>
      <c r="WWO58" s="1117"/>
      <c r="WWP58" s="1117"/>
      <c r="WWQ58" s="1117"/>
      <c r="WWR58" s="1117"/>
      <c r="WWS58" s="1117"/>
      <c r="WWT58" s="1117"/>
      <c r="WWU58" s="1117"/>
      <c r="WWV58" s="1117"/>
      <c r="WWW58" s="1117"/>
      <c r="WWX58" s="1117"/>
      <c r="WWY58" s="1117"/>
      <c r="WWZ58" s="1117"/>
      <c r="WXA58" s="1117"/>
      <c r="WXB58" s="1117"/>
      <c r="WXC58" s="1117"/>
      <c r="WXD58" s="1117"/>
      <c r="WXE58" s="1117"/>
      <c r="WXF58" s="1117"/>
      <c r="WXG58" s="1117"/>
      <c r="WXH58" s="1117"/>
      <c r="WXI58" s="1117"/>
      <c r="WXJ58" s="1117"/>
      <c r="WXK58" s="1117"/>
      <c r="WXL58" s="1117"/>
      <c r="WXM58" s="1117"/>
      <c r="WXN58" s="1117"/>
      <c r="WXO58" s="1117"/>
      <c r="WXP58" s="1117"/>
      <c r="WXQ58" s="1117"/>
      <c r="WXR58" s="1117"/>
      <c r="WXS58" s="1117"/>
      <c r="WXT58" s="1117"/>
      <c r="WXU58" s="1117"/>
      <c r="WXV58" s="1117"/>
      <c r="WXW58" s="1117"/>
      <c r="WXX58" s="1117"/>
      <c r="WXY58" s="1117"/>
      <c r="WXZ58" s="1117"/>
      <c r="WYA58" s="1117"/>
      <c r="WYB58" s="1118"/>
      <c r="WYC58" s="1116"/>
      <c r="WYD58" s="1117"/>
      <c r="WYE58" s="1117"/>
      <c r="WYF58" s="1117"/>
      <c r="WYG58" s="1117"/>
      <c r="WYH58" s="1117"/>
      <c r="WYI58" s="1117"/>
      <c r="WYJ58" s="1117"/>
      <c r="WYK58" s="1117"/>
      <c r="WYL58" s="1117"/>
      <c r="WYM58" s="1117"/>
      <c r="WYN58" s="1117"/>
      <c r="WYO58" s="1117"/>
      <c r="WYP58" s="1117"/>
      <c r="WYQ58" s="1117"/>
      <c r="WYR58" s="1117"/>
      <c r="WYS58" s="1117"/>
      <c r="WYT58" s="1117"/>
      <c r="WYU58" s="1117"/>
      <c r="WYV58" s="1117"/>
      <c r="WYW58" s="1117"/>
      <c r="WYX58" s="1117"/>
      <c r="WYY58" s="1117"/>
      <c r="WYZ58" s="1117"/>
      <c r="WZA58" s="1117"/>
      <c r="WZB58" s="1117"/>
      <c r="WZC58" s="1117"/>
      <c r="WZD58" s="1117"/>
      <c r="WZE58" s="1117"/>
      <c r="WZF58" s="1117"/>
      <c r="WZG58" s="1117"/>
      <c r="WZH58" s="1117"/>
      <c r="WZI58" s="1117"/>
      <c r="WZJ58" s="1117"/>
      <c r="WZK58" s="1117"/>
      <c r="WZL58" s="1117"/>
      <c r="WZM58" s="1117"/>
      <c r="WZN58" s="1117"/>
      <c r="WZO58" s="1117"/>
      <c r="WZP58" s="1117"/>
      <c r="WZQ58" s="1117"/>
      <c r="WZR58" s="1117"/>
      <c r="WZS58" s="1117"/>
      <c r="WZT58" s="1117"/>
      <c r="WZU58" s="1117"/>
      <c r="WZV58" s="1117"/>
      <c r="WZW58" s="1117"/>
      <c r="WZX58" s="1117"/>
      <c r="WZY58" s="1117"/>
      <c r="WZZ58" s="1117"/>
      <c r="XAA58" s="1117"/>
      <c r="XAB58" s="1117"/>
      <c r="XAC58" s="1117"/>
      <c r="XAD58" s="1118"/>
      <c r="XAE58" s="1116"/>
      <c r="XAF58" s="1117"/>
      <c r="XAG58" s="1117"/>
      <c r="XAH58" s="1117"/>
      <c r="XAI58" s="1117"/>
      <c r="XAJ58" s="1117"/>
      <c r="XAK58" s="1117"/>
      <c r="XAL58" s="1117"/>
      <c r="XAM58" s="1117"/>
      <c r="XAN58" s="1117"/>
      <c r="XAO58" s="1117"/>
      <c r="XAP58" s="1117"/>
      <c r="XAQ58" s="1117"/>
      <c r="XAR58" s="1117"/>
      <c r="XAS58" s="1117"/>
      <c r="XAT58" s="1117"/>
      <c r="XAU58" s="1117"/>
      <c r="XAV58" s="1117"/>
      <c r="XAW58" s="1117"/>
      <c r="XAX58" s="1117"/>
      <c r="XAY58" s="1117"/>
      <c r="XAZ58" s="1117"/>
      <c r="XBA58" s="1117"/>
      <c r="XBB58" s="1117"/>
      <c r="XBC58" s="1117"/>
      <c r="XBD58" s="1117"/>
      <c r="XBE58" s="1117"/>
      <c r="XBF58" s="1117"/>
      <c r="XBG58" s="1117"/>
      <c r="XBH58" s="1117"/>
      <c r="XBI58" s="1117"/>
      <c r="XBJ58" s="1117"/>
      <c r="XBK58" s="1117"/>
      <c r="XBL58" s="1117"/>
      <c r="XBM58" s="1117"/>
      <c r="XBN58" s="1117"/>
      <c r="XBO58" s="1117"/>
      <c r="XBP58" s="1117"/>
      <c r="XBQ58" s="1117"/>
      <c r="XBR58" s="1117"/>
      <c r="XBS58" s="1117"/>
      <c r="XBT58" s="1117"/>
      <c r="XBU58" s="1117"/>
      <c r="XBV58" s="1117"/>
      <c r="XBW58" s="1117"/>
      <c r="XBX58" s="1117"/>
      <c r="XBY58" s="1117"/>
      <c r="XBZ58" s="1117"/>
      <c r="XCA58" s="1117"/>
      <c r="XCB58" s="1117"/>
      <c r="XCC58" s="1117"/>
      <c r="XCD58" s="1117"/>
      <c r="XCE58" s="1117"/>
      <c r="XCF58" s="1118"/>
      <c r="XCG58" s="1116"/>
      <c r="XCH58" s="1117"/>
      <c r="XCI58" s="1117"/>
      <c r="XCJ58" s="1117"/>
      <c r="XCK58" s="1117"/>
      <c r="XCL58" s="1117"/>
      <c r="XCM58" s="1117"/>
      <c r="XCN58" s="1117"/>
      <c r="XCO58" s="1117"/>
      <c r="XCP58" s="1117"/>
      <c r="XCQ58" s="1117"/>
      <c r="XCR58" s="1117"/>
      <c r="XCS58" s="1117"/>
      <c r="XCT58" s="1117"/>
      <c r="XCU58" s="1117"/>
      <c r="XCV58" s="1117"/>
      <c r="XCW58" s="1117"/>
      <c r="XCX58" s="1117"/>
      <c r="XCY58" s="1117"/>
      <c r="XCZ58" s="1117"/>
      <c r="XDA58" s="1117"/>
      <c r="XDB58" s="1117"/>
      <c r="XDC58" s="1117"/>
      <c r="XDD58" s="1117"/>
      <c r="XDE58" s="1117"/>
      <c r="XDF58" s="1117"/>
      <c r="XDG58" s="1117"/>
      <c r="XDH58" s="1117"/>
      <c r="XDI58" s="1117"/>
      <c r="XDJ58" s="1117"/>
      <c r="XDK58" s="1117"/>
      <c r="XDL58" s="1117"/>
      <c r="XDM58" s="1117"/>
      <c r="XDN58" s="1117"/>
      <c r="XDO58" s="1117"/>
      <c r="XDP58" s="1117"/>
      <c r="XDQ58" s="1117"/>
      <c r="XDR58" s="1117"/>
      <c r="XDS58" s="1117"/>
      <c r="XDT58" s="1117"/>
      <c r="XDU58" s="1117"/>
      <c r="XDV58" s="1117"/>
      <c r="XDW58" s="1117"/>
      <c r="XDX58" s="1117"/>
      <c r="XDY58" s="1117"/>
      <c r="XDZ58" s="1117"/>
      <c r="XEA58" s="1117"/>
      <c r="XEB58" s="1117"/>
      <c r="XEC58" s="1117"/>
      <c r="XED58" s="1117"/>
      <c r="XEE58" s="1117"/>
      <c r="XEF58" s="1117"/>
      <c r="XEG58" s="1117"/>
      <c r="XEH58" s="1118"/>
      <c r="XEI58" s="1116"/>
      <c r="XEJ58" s="1117"/>
      <c r="XEK58" s="1117"/>
      <c r="XEL58" s="1117"/>
      <c r="XEM58" s="1117"/>
      <c r="XEN58" s="1117"/>
      <c r="XEO58" s="1117"/>
      <c r="XEP58" s="1117"/>
      <c r="XEQ58" s="1117"/>
      <c r="XER58" s="1117"/>
      <c r="XES58" s="1117"/>
      <c r="XET58" s="1117"/>
      <c r="XEU58" s="1117"/>
      <c r="XEV58" s="1117"/>
      <c r="XEW58" s="1117"/>
      <c r="XEX58" s="1117"/>
      <c r="XEY58" s="1117"/>
      <c r="XEZ58" s="1117"/>
      <c r="XFA58" s="1117"/>
      <c r="XFB58" s="1117"/>
      <c r="XFC58" s="1117"/>
      <c r="XFD58" s="1117"/>
    </row>
    <row r="59" spans="1:16384" ht="18.75" customHeight="1">
      <c r="A59" s="1104" t="s">
        <v>5</v>
      </c>
      <c r="B59" s="1119" t="s">
        <v>354</v>
      </c>
      <c r="C59" s="1121" t="s">
        <v>297</v>
      </c>
      <c r="D59" s="989" t="s">
        <v>41</v>
      </c>
      <c r="E59" s="933">
        <f>E62+E61</f>
        <v>28206.139999999996</v>
      </c>
      <c r="F59" s="932">
        <f>F62+F61</f>
        <v>14343.339999999998</v>
      </c>
      <c r="G59" s="933">
        <f>G62</f>
        <v>50.290856901177989</v>
      </c>
      <c r="H59" s="572">
        <v>0</v>
      </c>
      <c r="I59" s="572">
        <v>0</v>
      </c>
      <c r="J59" s="572"/>
      <c r="K59" s="573">
        <v>0</v>
      </c>
      <c r="L59" s="573">
        <v>0</v>
      </c>
      <c r="M59" s="573"/>
      <c r="N59" s="575">
        <v>0</v>
      </c>
      <c r="O59" s="575">
        <v>0</v>
      </c>
      <c r="P59" s="575"/>
      <c r="Q59" s="576">
        <f>Q62</f>
        <v>0</v>
      </c>
      <c r="R59" s="576">
        <v>0</v>
      </c>
      <c r="S59" s="576"/>
      <c r="T59" s="804">
        <f>T62</f>
        <v>2012.34</v>
      </c>
      <c r="U59" s="804">
        <f>U62</f>
        <v>2012.34</v>
      </c>
      <c r="V59" s="804">
        <f>V62</f>
        <v>100</v>
      </c>
      <c r="W59" s="577">
        <f>W61+W62</f>
        <v>8589.1</v>
      </c>
      <c r="X59" s="1057">
        <f>X61+X62</f>
        <v>8589.1</v>
      </c>
      <c r="Y59" s="577">
        <v>100</v>
      </c>
      <c r="Z59" s="578">
        <f>Z62</f>
        <v>273.7</v>
      </c>
      <c r="AA59" s="578"/>
      <c r="AB59" s="578"/>
      <c r="AC59" s="578">
        <f>AC62</f>
        <v>273.7</v>
      </c>
      <c r="AD59" s="578"/>
      <c r="AE59" s="579">
        <f>AE61+AE62</f>
        <v>2829.5</v>
      </c>
      <c r="AF59" s="579"/>
      <c r="AG59" s="579"/>
      <c r="AH59" s="579">
        <v>0</v>
      </c>
      <c r="AI59" s="579"/>
      <c r="AJ59" s="580">
        <f>AJ62+AJ61</f>
        <v>13862.8</v>
      </c>
      <c r="AK59" s="580"/>
      <c r="AL59" s="580"/>
      <c r="AM59" s="580">
        <f>AM62</f>
        <v>0</v>
      </c>
      <c r="AN59" s="580"/>
      <c r="AO59" s="581">
        <f>AO62</f>
        <v>0</v>
      </c>
      <c r="AP59" s="581"/>
      <c r="AQ59" s="581"/>
      <c r="AR59" s="581">
        <v>0</v>
      </c>
      <c r="AS59" s="581"/>
      <c r="AT59" s="582">
        <v>0</v>
      </c>
      <c r="AU59" s="582">
        <v>0</v>
      </c>
      <c r="AV59" s="582"/>
      <c r="AW59" s="582"/>
      <c r="AX59" s="582"/>
      <c r="AY59" s="583">
        <f>AY62</f>
        <v>0</v>
      </c>
      <c r="AZ59" s="583">
        <v>0</v>
      </c>
      <c r="BA59" s="583"/>
      <c r="BB59" s="1113"/>
    </row>
    <row r="60" spans="1:16384" ht="31.2">
      <c r="A60" s="1105"/>
      <c r="B60" s="1120"/>
      <c r="C60" s="1121"/>
      <c r="D60" s="764" t="s">
        <v>37</v>
      </c>
      <c r="E60" s="747"/>
      <c r="F60" s="747"/>
      <c r="G60" s="747"/>
      <c r="H60" s="586"/>
      <c r="I60" s="586"/>
      <c r="J60" s="586"/>
      <c r="K60" s="587"/>
      <c r="L60" s="587"/>
      <c r="M60" s="587"/>
      <c r="N60" s="589"/>
      <c r="O60" s="589"/>
      <c r="P60" s="589"/>
      <c r="Q60" s="590"/>
      <c r="R60" s="590"/>
      <c r="S60" s="590"/>
      <c r="T60" s="592"/>
      <c r="U60" s="592"/>
      <c r="V60" s="592"/>
      <c r="W60" s="593"/>
      <c r="X60" s="593"/>
      <c r="Y60" s="593"/>
      <c r="Z60" s="594"/>
      <c r="AA60" s="594"/>
      <c r="AB60" s="594"/>
      <c r="AC60" s="594"/>
      <c r="AD60" s="594"/>
      <c r="AE60" s="601"/>
      <c r="AF60" s="601"/>
      <c r="AG60" s="601"/>
      <c r="AH60" s="601"/>
      <c r="AI60" s="601"/>
      <c r="AJ60" s="605"/>
      <c r="AK60" s="605"/>
      <c r="AL60" s="605"/>
      <c r="AM60" s="605"/>
      <c r="AN60" s="605"/>
      <c r="AO60" s="609"/>
      <c r="AP60" s="609"/>
      <c r="AQ60" s="609"/>
      <c r="AR60" s="609"/>
      <c r="AS60" s="609"/>
      <c r="AT60" s="612"/>
      <c r="AU60" s="612"/>
      <c r="AV60" s="612"/>
      <c r="AW60" s="612"/>
      <c r="AX60" s="612"/>
      <c r="AY60" s="614"/>
      <c r="AZ60" s="614"/>
      <c r="BA60" s="614"/>
      <c r="BB60" s="1114"/>
    </row>
    <row r="61" spans="1:16384" ht="64.5" customHeight="1">
      <c r="A61" s="1105"/>
      <c r="B61" s="1120"/>
      <c r="C61" s="1121"/>
      <c r="D61" s="764" t="s">
        <v>2</v>
      </c>
      <c r="E61" s="747">
        <f>AJ61+H61+K61+N61+Q61+T61+W61+Z61+AE61+AO61+AT61+AY61</f>
        <v>19552.399999999998</v>
      </c>
      <c r="F61" s="747">
        <f>X61+AC61+AH61+AM61+AR61+AU61</f>
        <v>9991.2999999999993</v>
      </c>
      <c r="G61" s="1036">
        <f>F61*100/E61</f>
        <v>51.100120701294983</v>
      </c>
      <c r="H61" s="586"/>
      <c r="I61" s="586"/>
      <c r="J61" s="586"/>
      <c r="K61" s="587"/>
      <c r="L61" s="587"/>
      <c r="M61" s="587"/>
      <c r="N61" s="589"/>
      <c r="O61" s="589"/>
      <c r="P61" s="589"/>
      <c r="Q61" s="590"/>
      <c r="R61" s="590"/>
      <c r="S61" s="590"/>
      <c r="T61" s="592"/>
      <c r="U61" s="592"/>
      <c r="V61" s="592"/>
      <c r="W61" s="593">
        <v>7421</v>
      </c>
      <c r="X61" s="593">
        <v>7421</v>
      </c>
      <c r="Y61" s="593">
        <v>100</v>
      </c>
      <c r="Z61" s="594">
        <v>638.70000000000005</v>
      </c>
      <c r="AA61" s="594"/>
      <c r="AB61" s="594"/>
      <c r="AC61" s="594">
        <v>638.70000000000005</v>
      </c>
      <c r="AD61" s="594"/>
      <c r="AE61" s="601">
        <v>1931.6</v>
      </c>
      <c r="AF61" s="601"/>
      <c r="AG61" s="601"/>
      <c r="AH61" s="601">
        <v>1931.6</v>
      </c>
      <c r="AI61" s="601"/>
      <c r="AJ61" s="605">
        <f>1058.1+8503</f>
        <v>9561.1</v>
      </c>
      <c r="AK61" s="605"/>
      <c r="AL61" s="605"/>
      <c r="AM61" s="605"/>
      <c r="AN61" s="605"/>
      <c r="AO61" s="609"/>
      <c r="AP61" s="609"/>
      <c r="AQ61" s="609"/>
      <c r="AR61" s="609"/>
      <c r="AS61" s="609"/>
      <c r="AT61" s="612"/>
      <c r="AU61" s="612"/>
      <c r="AV61" s="612"/>
      <c r="AW61" s="612"/>
      <c r="AX61" s="612"/>
      <c r="AY61" s="614"/>
      <c r="AZ61" s="614"/>
      <c r="BA61" s="614"/>
      <c r="BB61" s="1114"/>
    </row>
    <row r="62" spans="1:16384" ht="21.75" customHeight="1">
      <c r="A62" s="1105"/>
      <c r="B62" s="1120"/>
      <c r="C62" s="1121"/>
      <c r="D62" s="801" t="s">
        <v>286</v>
      </c>
      <c r="E62" s="1036">
        <f>H62+K62+N62+Q62+T62+W62+Z62+AE62+AJ62+AO62+AT62+AY62</f>
        <v>8653.739999999998</v>
      </c>
      <c r="F62" s="932">
        <f>U62+X62+AC62+AH62+AM62+AR62+AU62</f>
        <v>4352.0399999999991</v>
      </c>
      <c r="G62" s="1036">
        <f>F62*100/E62</f>
        <v>50.290856901177989</v>
      </c>
      <c r="H62" s="586">
        <v>0</v>
      </c>
      <c r="I62" s="586">
        <v>0</v>
      </c>
      <c r="J62" s="586"/>
      <c r="K62" s="587"/>
      <c r="L62" s="587">
        <v>0</v>
      </c>
      <c r="M62" s="587"/>
      <c r="N62" s="589">
        <v>0</v>
      </c>
      <c r="O62" s="589">
        <v>0</v>
      </c>
      <c r="P62" s="589"/>
      <c r="Q62" s="590"/>
      <c r="R62" s="590">
        <v>0</v>
      </c>
      <c r="S62" s="590"/>
      <c r="T62" s="592">
        <v>2012.34</v>
      </c>
      <c r="U62" s="592">
        <v>2012.34</v>
      </c>
      <c r="V62" s="592">
        <v>100</v>
      </c>
      <c r="W62" s="593">
        <v>1168.0999999999999</v>
      </c>
      <c r="X62" s="1021">
        <v>1168.0999999999999</v>
      </c>
      <c r="Y62" s="593">
        <v>100</v>
      </c>
      <c r="Z62" s="594">
        <v>273.7</v>
      </c>
      <c r="AA62" s="594"/>
      <c r="AB62" s="594"/>
      <c r="AC62" s="594">
        <v>273.7</v>
      </c>
      <c r="AD62" s="594"/>
      <c r="AE62" s="601">
        <f>827.8+70.1</f>
        <v>897.9</v>
      </c>
      <c r="AF62" s="601"/>
      <c r="AG62" s="601"/>
      <c r="AH62" s="601">
        <f>827.8+70.1</f>
        <v>897.9</v>
      </c>
      <c r="AI62" s="601"/>
      <c r="AJ62" s="605">
        <f>465.5+3906.3-70.1</f>
        <v>4301.7</v>
      </c>
      <c r="AK62" s="605"/>
      <c r="AL62" s="605"/>
      <c r="AM62" s="605"/>
      <c r="AN62" s="605"/>
      <c r="AO62" s="609">
        <v>0</v>
      </c>
      <c r="AP62" s="609"/>
      <c r="AQ62" s="609"/>
      <c r="AR62" s="609">
        <v>0</v>
      </c>
      <c r="AS62" s="609"/>
      <c r="AT62" s="612">
        <v>0</v>
      </c>
      <c r="AU62" s="612">
        <v>0</v>
      </c>
      <c r="AV62" s="612"/>
      <c r="AW62" s="612"/>
      <c r="AX62" s="612"/>
      <c r="AY62" s="614"/>
      <c r="AZ62" s="614"/>
      <c r="BA62" s="614"/>
      <c r="BB62" s="1114"/>
    </row>
    <row r="63" spans="1:16384" ht="87.75" customHeight="1">
      <c r="A63" s="1105"/>
      <c r="B63" s="1120"/>
      <c r="C63" s="1121"/>
      <c r="D63" s="801" t="s">
        <v>293</v>
      </c>
      <c r="E63" s="747"/>
      <c r="F63" s="747"/>
      <c r="G63" s="747"/>
      <c r="H63" s="586"/>
      <c r="I63" s="586"/>
      <c r="J63" s="586"/>
      <c r="K63" s="587"/>
      <c r="L63" s="587"/>
      <c r="M63" s="587"/>
      <c r="N63" s="589"/>
      <c r="O63" s="589"/>
      <c r="P63" s="589"/>
      <c r="Q63" s="590"/>
      <c r="R63" s="590"/>
      <c r="S63" s="590"/>
      <c r="T63" s="592"/>
      <c r="U63" s="592"/>
      <c r="V63" s="592"/>
      <c r="W63" s="593"/>
      <c r="X63" s="593"/>
      <c r="Y63" s="593"/>
      <c r="Z63" s="594"/>
      <c r="AA63" s="594"/>
      <c r="AB63" s="594"/>
      <c r="AC63" s="594"/>
      <c r="AD63" s="594"/>
      <c r="AE63" s="601"/>
      <c r="AF63" s="601"/>
      <c r="AG63" s="601"/>
      <c r="AH63" s="601"/>
      <c r="AI63" s="601"/>
      <c r="AJ63" s="605"/>
      <c r="AK63" s="605"/>
      <c r="AL63" s="605"/>
      <c r="AM63" s="605"/>
      <c r="AN63" s="605"/>
      <c r="AO63" s="609"/>
      <c r="AP63" s="609"/>
      <c r="AQ63" s="609"/>
      <c r="AR63" s="609"/>
      <c r="AS63" s="609"/>
      <c r="AT63" s="612"/>
      <c r="AU63" s="612"/>
      <c r="AV63" s="612"/>
      <c r="AW63" s="612"/>
      <c r="AX63" s="612"/>
      <c r="AY63" s="614"/>
      <c r="AZ63" s="614"/>
      <c r="BA63" s="614"/>
      <c r="BB63" s="1114"/>
    </row>
    <row r="64" spans="1:16384" ht="21.75" customHeight="1">
      <c r="A64" s="1105"/>
      <c r="B64" s="1120"/>
      <c r="C64" s="1121"/>
      <c r="D64" s="801" t="s">
        <v>287</v>
      </c>
      <c r="E64" s="747"/>
      <c r="F64" s="747"/>
      <c r="G64" s="747"/>
      <c r="H64" s="586"/>
      <c r="I64" s="586"/>
      <c r="J64" s="586"/>
      <c r="K64" s="587"/>
      <c r="L64" s="587"/>
      <c r="M64" s="587"/>
      <c r="N64" s="589"/>
      <c r="O64" s="589"/>
      <c r="P64" s="589"/>
      <c r="Q64" s="590"/>
      <c r="R64" s="590"/>
      <c r="S64" s="590"/>
      <c r="T64" s="592"/>
      <c r="U64" s="592"/>
      <c r="V64" s="592"/>
      <c r="W64" s="593"/>
      <c r="X64" s="593"/>
      <c r="Y64" s="593"/>
      <c r="Z64" s="594"/>
      <c r="AA64" s="594"/>
      <c r="AB64" s="594"/>
      <c r="AC64" s="594"/>
      <c r="AD64" s="594"/>
      <c r="AE64" s="601"/>
      <c r="AF64" s="601"/>
      <c r="AG64" s="601"/>
      <c r="AH64" s="601"/>
      <c r="AI64" s="601"/>
      <c r="AJ64" s="605"/>
      <c r="AK64" s="605"/>
      <c r="AL64" s="605"/>
      <c r="AM64" s="605"/>
      <c r="AN64" s="605"/>
      <c r="AO64" s="609"/>
      <c r="AP64" s="609"/>
      <c r="AQ64" s="609"/>
      <c r="AR64" s="609"/>
      <c r="AS64" s="609"/>
      <c r="AT64" s="612"/>
      <c r="AU64" s="612"/>
      <c r="AV64" s="612"/>
      <c r="AW64" s="612"/>
      <c r="AX64" s="612"/>
      <c r="AY64" s="614"/>
      <c r="AZ64" s="614"/>
      <c r="BA64" s="614"/>
      <c r="BB64" s="1114"/>
    </row>
    <row r="65" spans="1:54" ht="33.75" customHeight="1">
      <c r="A65" s="1106"/>
      <c r="B65" s="1120"/>
      <c r="C65" s="1121"/>
      <c r="D65" s="801" t="s">
        <v>43</v>
      </c>
      <c r="E65" s="747"/>
      <c r="F65" s="747"/>
      <c r="G65" s="747"/>
      <c r="H65" s="586"/>
      <c r="I65" s="586"/>
      <c r="J65" s="586"/>
      <c r="K65" s="587"/>
      <c r="L65" s="587"/>
      <c r="M65" s="587"/>
      <c r="N65" s="589"/>
      <c r="O65" s="589"/>
      <c r="P65" s="589"/>
      <c r="Q65" s="590"/>
      <c r="R65" s="590"/>
      <c r="S65" s="590"/>
      <c r="T65" s="592"/>
      <c r="U65" s="592"/>
      <c r="V65" s="592"/>
      <c r="W65" s="593"/>
      <c r="X65" s="593"/>
      <c r="Y65" s="593"/>
      <c r="Z65" s="594"/>
      <c r="AA65" s="594"/>
      <c r="AB65" s="594"/>
      <c r="AC65" s="594"/>
      <c r="AD65" s="594"/>
      <c r="AE65" s="601"/>
      <c r="AF65" s="601"/>
      <c r="AG65" s="601"/>
      <c r="AH65" s="601"/>
      <c r="AI65" s="601"/>
      <c r="AJ65" s="605"/>
      <c r="AK65" s="605"/>
      <c r="AL65" s="605"/>
      <c r="AM65" s="605"/>
      <c r="AN65" s="605"/>
      <c r="AO65" s="609"/>
      <c r="AP65" s="609"/>
      <c r="AQ65" s="609"/>
      <c r="AR65" s="609"/>
      <c r="AS65" s="609"/>
      <c r="AT65" s="612"/>
      <c r="AU65" s="612"/>
      <c r="AV65" s="612"/>
      <c r="AW65" s="612"/>
      <c r="AX65" s="612"/>
      <c r="AY65" s="614"/>
      <c r="AZ65" s="614"/>
      <c r="BA65" s="614"/>
      <c r="BB65" s="1115"/>
    </row>
    <row r="66" spans="1:54" ht="18.75" hidden="1" customHeight="1">
      <c r="A66" s="1104" t="s">
        <v>9</v>
      </c>
      <c r="B66" s="1119" t="s">
        <v>300</v>
      </c>
      <c r="C66" s="1121" t="s">
        <v>297</v>
      </c>
      <c r="D66" s="748" t="s">
        <v>41</v>
      </c>
      <c r="E66" s="749">
        <f>E69</f>
        <v>0</v>
      </c>
      <c r="F66" s="775">
        <v>0</v>
      </c>
      <c r="G66" s="749"/>
      <c r="H66" s="572">
        <v>0</v>
      </c>
      <c r="I66" s="572">
        <v>0</v>
      </c>
      <c r="J66" s="572"/>
      <c r="K66" s="573">
        <v>0</v>
      </c>
      <c r="L66" s="573">
        <v>0</v>
      </c>
      <c r="M66" s="573"/>
      <c r="N66" s="575">
        <v>0</v>
      </c>
      <c r="O66" s="575">
        <v>0</v>
      </c>
      <c r="P66" s="575"/>
      <c r="Q66" s="576">
        <f>Q69</f>
        <v>0</v>
      </c>
      <c r="R66" s="576">
        <v>0</v>
      </c>
      <c r="S66" s="576"/>
      <c r="T66" s="804">
        <v>0</v>
      </c>
      <c r="U66" s="804">
        <v>0</v>
      </c>
      <c r="V66" s="804"/>
      <c r="W66" s="577">
        <v>0</v>
      </c>
      <c r="X66" s="577">
        <v>0</v>
      </c>
      <c r="Y66" s="577"/>
      <c r="Z66" s="578">
        <f>Z69</f>
        <v>0</v>
      </c>
      <c r="AA66" s="578"/>
      <c r="AB66" s="578"/>
      <c r="AC66" s="578">
        <v>0</v>
      </c>
      <c r="AD66" s="578"/>
      <c r="AE66" s="579">
        <f>AE69</f>
        <v>0</v>
      </c>
      <c r="AF66" s="579"/>
      <c r="AG66" s="579"/>
      <c r="AH66" s="579">
        <v>0</v>
      </c>
      <c r="AI66" s="579"/>
      <c r="AJ66" s="580">
        <f>AJ69</f>
        <v>0</v>
      </c>
      <c r="AK66" s="580"/>
      <c r="AL66" s="580"/>
      <c r="AM66" s="580">
        <f>AM69</f>
        <v>0</v>
      </c>
      <c r="AN66" s="580"/>
      <c r="AO66" s="581">
        <f>AO69</f>
        <v>0</v>
      </c>
      <c r="AP66" s="581"/>
      <c r="AQ66" s="581"/>
      <c r="AR66" s="581">
        <v>0</v>
      </c>
      <c r="AS66" s="581"/>
      <c r="AT66" s="582">
        <v>0</v>
      </c>
      <c r="AU66" s="582">
        <v>0</v>
      </c>
      <c r="AV66" s="582"/>
      <c r="AW66" s="582"/>
      <c r="AX66" s="582"/>
      <c r="AY66" s="583">
        <f>AY69</f>
        <v>0</v>
      </c>
      <c r="AZ66" s="583">
        <v>0</v>
      </c>
      <c r="BA66" s="583"/>
      <c r="BB66" s="1113"/>
    </row>
    <row r="67" spans="1:54" ht="31.2" hidden="1">
      <c r="A67" s="1105"/>
      <c r="B67" s="1120"/>
      <c r="C67" s="1121"/>
      <c r="D67" s="764" t="s">
        <v>37</v>
      </c>
      <c r="E67" s="747"/>
      <c r="F67" s="747"/>
      <c r="G67" s="747"/>
      <c r="H67" s="586"/>
      <c r="I67" s="586"/>
      <c r="J67" s="586"/>
      <c r="K67" s="587"/>
      <c r="L67" s="587"/>
      <c r="M67" s="587"/>
      <c r="N67" s="589"/>
      <c r="O67" s="589"/>
      <c r="P67" s="589"/>
      <c r="Q67" s="590"/>
      <c r="R67" s="590"/>
      <c r="S67" s="590"/>
      <c r="T67" s="592"/>
      <c r="U67" s="592"/>
      <c r="V67" s="592"/>
      <c r="W67" s="593"/>
      <c r="X67" s="593"/>
      <c r="Y67" s="593"/>
      <c r="Z67" s="594"/>
      <c r="AA67" s="594"/>
      <c r="AB67" s="594"/>
      <c r="AC67" s="594"/>
      <c r="AD67" s="594"/>
      <c r="AE67" s="601"/>
      <c r="AF67" s="601"/>
      <c r="AG67" s="601"/>
      <c r="AH67" s="601"/>
      <c r="AI67" s="601"/>
      <c r="AJ67" s="605"/>
      <c r="AK67" s="605"/>
      <c r="AL67" s="605"/>
      <c r="AM67" s="605"/>
      <c r="AN67" s="605"/>
      <c r="AO67" s="609"/>
      <c r="AP67" s="609"/>
      <c r="AQ67" s="609"/>
      <c r="AR67" s="609"/>
      <c r="AS67" s="609"/>
      <c r="AT67" s="612"/>
      <c r="AU67" s="612"/>
      <c r="AV67" s="612"/>
      <c r="AW67" s="612"/>
      <c r="AX67" s="612"/>
      <c r="AY67" s="614"/>
      <c r="AZ67" s="614"/>
      <c r="BA67" s="614"/>
      <c r="BB67" s="1114"/>
    </row>
    <row r="68" spans="1:54" ht="64.5" hidden="1" customHeight="1">
      <c r="A68" s="1105"/>
      <c r="B68" s="1120"/>
      <c r="C68" s="1121"/>
      <c r="D68" s="764" t="s">
        <v>2</v>
      </c>
      <c r="E68" s="747"/>
      <c r="F68" s="747"/>
      <c r="G68" s="747"/>
      <c r="H68" s="586"/>
      <c r="I68" s="586"/>
      <c r="J68" s="586"/>
      <c r="K68" s="587"/>
      <c r="L68" s="587"/>
      <c r="M68" s="587"/>
      <c r="N68" s="589"/>
      <c r="O68" s="589"/>
      <c r="P68" s="589"/>
      <c r="Q68" s="590"/>
      <c r="R68" s="590"/>
      <c r="S68" s="590"/>
      <c r="T68" s="592"/>
      <c r="U68" s="592"/>
      <c r="V68" s="592"/>
      <c r="W68" s="593"/>
      <c r="X68" s="593"/>
      <c r="Y68" s="593"/>
      <c r="Z68" s="594"/>
      <c r="AA68" s="594"/>
      <c r="AB68" s="594"/>
      <c r="AC68" s="594"/>
      <c r="AD68" s="594"/>
      <c r="AE68" s="601"/>
      <c r="AF68" s="601"/>
      <c r="AG68" s="601"/>
      <c r="AH68" s="601"/>
      <c r="AI68" s="601"/>
      <c r="AJ68" s="605"/>
      <c r="AK68" s="605"/>
      <c r="AL68" s="605"/>
      <c r="AM68" s="605"/>
      <c r="AN68" s="605"/>
      <c r="AO68" s="609"/>
      <c r="AP68" s="609"/>
      <c r="AQ68" s="609"/>
      <c r="AR68" s="609"/>
      <c r="AS68" s="609"/>
      <c r="AT68" s="612"/>
      <c r="AU68" s="612"/>
      <c r="AV68" s="612"/>
      <c r="AW68" s="612"/>
      <c r="AX68" s="612"/>
      <c r="AY68" s="614"/>
      <c r="AZ68" s="614"/>
      <c r="BA68" s="614"/>
      <c r="BB68" s="1114"/>
    </row>
    <row r="69" spans="1:54" ht="21.75" hidden="1" customHeight="1">
      <c r="A69" s="1105"/>
      <c r="B69" s="1120"/>
      <c r="C69" s="1121"/>
      <c r="D69" s="801" t="s">
        <v>286</v>
      </c>
      <c r="E69" s="747">
        <f>H69+K69+N69+Q69+T69+W69+Z69+AE69+AJ69+AO69+AT69+AY69</f>
        <v>0</v>
      </c>
      <c r="F69" s="775">
        <v>0</v>
      </c>
      <c r="G69" s="747"/>
      <c r="H69" s="586">
        <v>0</v>
      </c>
      <c r="I69" s="586">
        <v>0</v>
      </c>
      <c r="J69" s="586"/>
      <c r="K69" s="587">
        <v>0</v>
      </c>
      <c r="L69" s="587">
        <v>0</v>
      </c>
      <c r="M69" s="587"/>
      <c r="N69" s="589">
        <v>0</v>
      </c>
      <c r="O69" s="589">
        <v>0</v>
      </c>
      <c r="P69" s="589"/>
      <c r="Q69" s="590"/>
      <c r="R69" s="590">
        <v>0</v>
      </c>
      <c r="S69" s="590"/>
      <c r="T69" s="592">
        <v>0</v>
      </c>
      <c r="U69" s="592">
        <v>0</v>
      </c>
      <c r="V69" s="592"/>
      <c r="W69" s="593">
        <v>0</v>
      </c>
      <c r="X69" s="593">
        <v>0</v>
      </c>
      <c r="Y69" s="593"/>
      <c r="Z69" s="594"/>
      <c r="AA69" s="594"/>
      <c r="AB69" s="594"/>
      <c r="AC69" s="594">
        <v>0</v>
      </c>
      <c r="AD69" s="594"/>
      <c r="AE69" s="601"/>
      <c r="AF69" s="601"/>
      <c r="AG69" s="601"/>
      <c r="AH69" s="601">
        <v>0</v>
      </c>
      <c r="AI69" s="601"/>
      <c r="AJ69" s="605"/>
      <c r="AK69" s="605"/>
      <c r="AL69" s="605"/>
      <c r="AM69" s="605"/>
      <c r="AN69" s="605"/>
      <c r="AO69" s="609">
        <v>0</v>
      </c>
      <c r="AP69" s="609"/>
      <c r="AQ69" s="609"/>
      <c r="AR69" s="609">
        <v>0</v>
      </c>
      <c r="AS69" s="609"/>
      <c r="AT69" s="612">
        <v>0</v>
      </c>
      <c r="AU69" s="612">
        <v>0</v>
      </c>
      <c r="AV69" s="612"/>
      <c r="AW69" s="612"/>
      <c r="AX69" s="612"/>
      <c r="AY69" s="614"/>
      <c r="AZ69" s="614"/>
      <c r="BA69" s="614"/>
      <c r="BB69" s="1114"/>
    </row>
    <row r="70" spans="1:54" ht="87.75" hidden="1" customHeight="1">
      <c r="A70" s="1105"/>
      <c r="B70" s="1120"/>
      <c r="C70" s="1121"/>
      <c r="D70" s="801" t="s">
        <v>293</v>
      </c>
      <c r="E70" s="747"/>
      <c r="F70" s="747"/>
      <c r="G70" s="747"/>
      <c r="H70" s="586"/>
      <c r="I70" s="586"/>
      <c r="J70" s="586"/>
      <c r="K70" s="587"/>
      <c r="L70" s="587"/>
      <c r="M70" s="587"/>
      <c r="N70" s="589"/>
      <c r="O70" s="589"/>
      <c r="P70" s="589"/>
      <c r="Q70" s="590"/>
      <c r="R70" s="590"/>
      <c r="S70" s="590"/>
      <c r="T70" s="592"/>
      <c r="U70" s="592"/>
      <c r="V70" s="592"/>
      <c r="W70" s="593"/>
      <c r="X70" s="593"/>
      <c r="Y70" s="593"/>
      <c r="Z70" s="594"/>
      <c r="AA70" s="594"/>
      <c r="AB70" s="594"/>
      <c r="AC70" s="594"/>
      <c r="AD70" s="594"/>
      <c r="AE70" s="601"/>
      <c r="AF70" s="601"/>
      <c r="AG70" s="601"/>
      <c r="AH70" s="601"/>
      <c r="AI70" s="601"/>
      <c r="AJ70" s="605"/>
      <c r="AK70" s="605"/>
      <c r="AL70" s="605"/>
      <c r="AM70" s="605"/>
      <c r="AN70" s="605"/>
      <c r="AO70" s="609"/>
      <c r="AP70" s="609"/>
      <c r="AQ70" s="609"/>
      <c r="AR70" s="609"/>
      <c r="AS70" s="609"/>
      <c r="AT70" s="612"/>
      <c r="AU70" s="612"/>
      <c r="AV70" s="612"/>
      <c r="AW70" s="612"/>
      <c r="AX70" s="612"/>
      <c r="AY70" s="614"/>
      <c r="AZ70" s="614"/>
      <c r="BA70" s="614"/>
      <c r="BB70" s="1114"/>
    </row>
    <row r="71" spans="1:54" ht="21.75" hidden="1" customHeight="1">
      <c r="A71" s="1105"/>
      <c r="B71" s="1120"/>
      <c r="C71" s="1121"/>
      <c r="D71" s="801" t="s">
        <v>287</v>
      </c>
      <c r="E71" s="747"/>
      <c r="F71" s="747"/>
      <c r="G71" s="747"/>
      <c r="H71" s="586"/>
      <c r="I71" s="586"/>
      <c r="J71" s="586"/>
      <c r="K71" s="587"/>
      <c r="L71" s="587"/>
      <c r="M71" s="587"/>
      <c r="N71" s="589"/>
      <c r="O71" s="589"/>
      <c r="P71" s="589"/>
      <c r="Q71" s="590"/>
      <c r="R71" s="590"/>
      <c r="S71" s="590"/>
      <c r="T71" s="592"/>
      <c r="U71" s="592"/>
      <c r="V71" s="592"/>
      <c r="W71" s="593"/>
      <c r="X71" s="593"/>
      <c r="Y71" s="593"/>
      <c r="Z71" s="594"/>
      <c r="AA71" s="594"/>
      <c r="AB71" s="594"/>
      <c r="AC71" s="594"/>
      <c r="AD71" s="594"/>
      <c r="AE71" s="601"/>
      <c r="AF71" s="601"/>
      <c r="AG71" s="601"/>
      <c r="AH71" s="601"/>
      <c r="AI71" s="601"/>
      <c r="AJ71" s="605"/>
      <c r="AK71" s="605"/>
      <c r="AL71" s="605"/>
      <c r="AM71" s="605"/>
      <c r="AN71" s="605"/>
      <c r="AO71" s="609"/>
      <c r="AP71" s="609"/>
      <c r="AQ71" s="609"/>
      <c r="AR71" s="609"/>
      <c r="AS71" s="609"/>
      <c r="AT71" s="612"/>
      <c r="AU71" s="612"/>
      <c r="AV71" s="612"/>
      <c r="AW71" s="612"/>
      <c r="AX71" s="612"/>
      <c r="AY71" s="614"/>
      <c r="AZ71" s="614"/>
      <c r="BA71" s="614"/>
      <c r="BB71" s="1114"/>
    </row>
    <row r="72" spans="1:54" ht="59.25" hidden="1" customHeight="1">
      <c r="A72" s="1106"/>
      <c r="B72" s="1120"/>
      <c r="C72" s="1121"/>
      <c r="D72" s="801" t="s">
        <v>43</v>
      </c>
      <c r="E72" s="747"/>
      <c r="F72" s="747"/>
      <c r="G72" s="747"/>
      <c r="H72" s="586"/>
      <c r="I72" s="586"/>
      <c r="J72" s="586"/>
      <c r="K72" s="587"/>
      <c r="L72" s="587"/>
      <c r="M72" s="587"/>
      <c r="N72" s="589"/>
      <c r="O72" s="589"/>
      <c r="P72" s="589"/>
      <c r="Q72" s="590"/>
      <c r="R72" s="590"/>
      <c r="S72" s="590"/>
      <c r="T72" s="592"/>
      <c r="U72" s="592"/>
      <c r="V72" s="592"/>
      <c r="W72" s="593"/>
      <c r="X72" s="593"/>
      <c r="Y72" s="593"/>
      <c r="Z72" s="594"/>
      <c r="AA72" s="594"/>
      <c r="AB72" s="594"/>
      <c r="AC72" s="594"/>
      <c r="AD72" s="594"/>
      <c r="AE72" s="601"/>
      <c r="AF72" s="601"/>
      <c r="AG72" s="601"/>
      <c r="AH72" s="601"/>
      <c r="AI72" s="601"/>
      <c r="AJ72" s="605"/>
      <c r="AK72" s="605"/>
      <c r="AL72" s="605"/>
      <c r="AM72" s="605"/>
      <c r="AN72" s="605"/>
      <c r="AO72" s="609"/>
      <c r="AP72" s="609"/>
      <c r="AQ72" s="609"/>
      <c r="AR72" s="609"/>
      <c r="AS72" s="609"/>
      <c r="AT72" s="612"/>
      <c r="AU72" s="612"/>
      <c r="AV72" s="612"/>
      <c r="AW72" s="612"/>
      <c r="AX72" s="612"/>
      <c r="AY72" s="614"/>
      <c r="AZ72" s="614"/>
      <c r="BA72" s="614"/>
      <c r="BB72" s="1115"/>
    </row>
    <row r="73" spans="1:54" ht="18.75" customHeight="1">
      <c r="A73" s="1104" t="s">
        <v>9</v>
      </c>
      <c r="B73" s="1119" t="s">
        <v>351</v>
      </c>
      <c r="C73" s="1121" t="s">
        <v>297</v>
      </c>
      <c r="D73" s="1018" t="s">
        <v>41</v>
      </c>
      <c r="E73" s="749">
        <f>E76</f>
        <v>754.80000000000007</v>
      </c>
      <c r="F73" s="775">
        <f>F76</f>
        <v>751.1</v>
      </c>
      <c r="G73" s="749"/>
      <c r="H73" s="572">
        <v>0</v>
      </c>
      <c r="I73" s="572">
        <v>0</v>
      </c>
      <c r="J73" s="572"/>
      <c r="K73" s="573">
        <v>0</v>
      </c>
      <c r="L73" s="573">
        <v>0</v>
      </c>
      <c r="M73" s="573"/>
      <c r="N73" s="575">
        <v>0</v>
      </c>
      <c r="O73" s="575">
        <v>0</v>
      </c>
      <c r="P73" s="575"/>
      <c r="Q73" s="576">
        <f>Q76</f>
        <v>0</v>
      </c>
      <c r="R73" s="576">
        <v>0</v>
      </c>
      <c r="S73" s="576"/>
      <c r="T73" s="804">
        <v>0</v>
      </c>
      <c r="U73" s="804">
        <v>0</v>
      </c>
      <c r="V73" s="804"/>
      <c r="W73" s="577">
        <f>W76</f>
        <v>731.1</v>
      </c>
      <c r="X73" s="577">
        <f>X76</f>
        <v>731.1</v>
      </c>
      <c r="Y73" s="577">
        <v>100</v>
      </c>
      <c r="Z73" s="578">
        <f>Z76</f>
        <v>0</v>
      </c>
      <c r="AA73" s="578"/>
      <c r="AB73" s="578"/>
      <c r="AC73" s="578">
        <v>0</v>
      </c>
      <c r="AD73" s="578"/>
      <c r="AE73" s="579">
        <f>AE76</f>
        <v>20</v>
      </c>
      <c r="AF73" s="579"/>
      <c r="AG73" s="579"/>
      <c r="AH73" s="579">
        <f>AH76</f>
        <v>20</v>
      </c>
      <c r="AI73" s="579"/>
      <c r="AJ73" s="580">
        <f>AJ76</f>
        <v>3.7</v>
      </c>
      <c r="AK73" s="580"/>
      <c r="AL73" s="580"/>
      <c r="AM73" s="580">
        <f>AM76</f>
        <v>0</v>
      </c>
      <c r="AN73" s="580"/>
      <c r="AO73" s="581">
        <f>AO76</f>
        <v>0</v>
      </c>
      <c r="AP73" s="581"/>
      <c r="AQ73" s="581"/>
      <c r="AR73" s="581">
        <v>0</v>
      </c>
      <c r="AS73" s="581"/>
      <c r="AT73" s="582">
        <f>AT76</f>
        <v>0</v>
      </c>
      <c r="AU73" s="582">
        <v>0</v>
      </c>
      <c r="AV73" s="582"/>
      <c r="AW73" s="582"/>
      <c r="AX73" s="582"/>
      <c r="AY73" s="583">
        <f>AY76</f>
        <v>0</v>
      </c>
      <c r="AZ73" s="583">
        <v>0</v>
      </c>
      <c r="BA73" s="583"/>
      <c r="BB73" s="1113"/>
    </row>
    <row r="74" spans="1:54" ht="31.2">
      <c r="A74" s="1105"/>
      <c r="B74" s="1120"/>
      <c r="C74" s="1121"/>
      <c r="D74" s="764" t="s">
        <v>37</v>
      </c>
      <c r="E74" s="747"/>
      <c r="F74" s="747"/>
      <c r="G74" s="747"/>
      <c r="H74" s="586"/>
      <c r="I74" s="586"/>
      <c r="J74" s="586"/>
      <c r="K74" s="587"/>
      <c r="L74" s="587"/>
      <c r="M74" s="587"/>
      <c r="N74" s="589"/>
      <c r="O74" s="589"/>
      <c r="P74" s="589"/>
      <c r="Q74" s="590"/>
      <c r="R74" s="590"/>
      <c r="S74" s="590"/>
      <c r="T74" s="592"/>
      <c r="U74" s="592"/>
      <c r="V74" s="592"/>
      <c r="W74" s="593"/>
      <c r="X74" s="593"/>
      <c r="Y74" s="593"/>
      <c r="Z74" s="594"/>
      <c r="AA74" s="594"/>
      <c r="AB74" s="594"/>
      <c r="AC74" s="594"/>
      <c r="AD74" s="594"/>
      <c r="AE74" s="601"/>
      <c r="AF74" s="601"/>
      <c r="AG74" s="601"/>
      <c r="AH74" s="601"/>
      <c r="AI74" s="601"/>
      <c r="AJ74" s="605"/>
      <c r="AK74" s="605"/>
      <c r="AL74" s="605"/>
      <c r="AM74" s="605"/>
      <c r="AN74" s="605"/>
      <c r="AO74" s="609"/>
      <c r="AP74" s="609"/>
      <c r="AQ74" s="609"/>
      <c r="AR74" s="609"/>
      <c r="AS74" s="609"/>
      <c r="AT74" s="612"/>
      <c r="AU74" s="612"/>
      <c r="AV74" s="612"/>
      <c r="AW74" s="612"/>
      <c r="AX74" s="612"/>
      <c r="AY74" s="614"/>
      <c r="AZ74" s="614"/>
      <c r="BA74" s="614"/>
      <c r="BB74" s="1114"/>
    </row>
    <row r="75" spans="1:54" ht="64.5" customHeight="1">
      <c r="A75" s="1105"/>
      <c r="B75" s="1120"/>
      <c r="C75" s="1121"/>
      <c r="D75" s="764" t="s">
        <v>2</v>
      </c>
      <c r="E75" s="747"/>
      <c r="F75" s="747"/>
      <c r="G75" s="747"/>
      <c r="H75" s="586"/>
      <c r="I75" s="586"/>
      <c r="J75" s="586"/>
      <c r="K75" s="587"/>
      <c r="L75" s="587"/>
      <c r="M75" s="587"/>
      <c r="N75" s="589"/>
      <c r="O75" s="589"/>
      <c r="P75" s="589"/>
      <c r="Q75" s="590"/>
      <c r="R75" s="590"/>
      <c r="S75" s="590"/>
      <c r="T75" s="592"/>
      <c r="U75" s="592"/>
      <c r="V75" s="592"/>
      <c r="W75" s="593"/>
      <c r="X75" s="593"/>
      <c r="Y75" s="593"/>
      <c r="Z75" s="594"/>
      <c r="AA75" s="594"/>
      <c r="AB75" s="594"/>
      <c r="AC75" s="594"/>
      <c r="AD75" s="594"/>
      <c r="AE75" s="601"/>
      <c r="AF75" s="601"/>
      <c r="AG75" s="601"/>
      <c r="AH75" s="601"/>
      <c r="AI75" s="601"/>
      <c r="AJ75" s="605"/>
      <c r="AK75" s="605"/>
      <c r="AL75" s="605"/>
      <c r="AM75" s="605"/>
      <c r="AN75" s="605"/>
      <c r="AO75" s="609"/>
      <c r="AP75" s="609"/>
      <c r="AQ75" s="609"/>
      <c r="AR75" s="609"/>
      <c r="AS75" s="609"/>
      <c r="AT75" s="612"/>
      <c r="AU75" s="612"/>
      <c r="AV75" s="612"/>
      <c r="AW75" s="612"/>
      <c r="AX75" s="612"/>
      <c r="AY75" s="614"/>
      <c r="AZ75" s="614"/>
      <c r="BA75" s="614"/>
      <c r="BB75" s="1114"/>
    </row>
    <row r="76" spans="1:54" ht="21.75" customHeight="1">
      <c r="A76" s="1105"/>
      <c r="B76" s="1120"/>
      <c r="C76" s="1121"/>
      <c r="D76" s="801" t="s">
        <v>286</v>
      </c>
      <c r="E76" s="747">
        <f>W76+Z76+AE76+AJ76</f>
        <v>754.80000000000007</v>
      </c>
      <c r="F76" s="775">
        <f>X76+AC76+AH76</f>
        <v>751.1</v>
      </c>
      <c r="G76" s="747"/>
      <c r="H76" s="586">
        <v>0</v>
      </c>
      <c r="I76" s="586">
        <v>0</v>
      </c>
      <c r="J76" s="586"/>
      <c r="K76" s="587">
        <v>0</v>
      </c>
      <c r="L76" s="587">
        <v>0</v>
      </c>
      <c r="M76" s="587"/>
      <c r="N76" s="589">
        <v>0</v>
      </c>
      <c r="O76" s="589">
        <v>0</v>
      </c>
      <c r="P76" s="589"/>
      <c r="Q76" s="590"/>
      <c r="R76" s="590">
        <v>0</v>
      </c>
      <c r="S76" s="590"/>
      <c r="T76" s="592">
        <v>0</v>
      </c>
      <c r="U76" s="592">
        <v>0</v>
      </c>
      <c r="V76" s="592"/>
      <c r="W76" s="593">
        <v>731.1</v>
      </c>
      <c r="X76" s="593">
        <v>731.1</v>
      </c>
      <c r="Y76" s="593">
        <v>100</v>
      </c>
      <c r="Z76" s="594"/>
      <c r="AA76" s="594"/>
      <c r="AB76" s="594"/>
      <c r="AC76" s="594">
        <v>0</v>
      </c>
      <c r="AD76" s="594"/>
      <c r="AE76" s="601">
        <v>20</v>
      </c>
      <c r="AF76" s="601"/>
      <c r="AG76" s="601"/>
      <c r="AH76" s="601">
        <v>20</v>
      </c>
      <c r="AI76" s="601"/>
      <c r="AJ76" s="605">
        <v>3.7</v>
      </c>
      <c r="AK76" s="605"/>
      <c r="AL76" s="605"/>
      <c r="AM76" s="605"/>
      <c r="AN76" s="605"/>
      <c r="AO76" s="609"/>
      <c r="AP76" s="609"/>
      <c r="AQ76" s="609"/>
      <c r="AR76" s="609">
        <v>0</v>
      </c>
      <c r="AS76" s="609"/>
      <c r="AT76" s="612">
        <v>0</v>
      </c>
      <c r="AU76" s="612">
        <v>0</v>
      </c>
      <c r="AV76" s="612"/>
      <c r="AW76" s="612"/>
      <c r="AX76" s="612"/>
      <c r="AY76" s="614"/>
      <c r="AZ76" s="614"/>
      <c r="BA76" s="614"/>
      <c r="BB76" s="1114"/>
    </row>
    <row r="77" spans="1:54" ht="80.25" customHeight="1">
      <c r="A77" s="1105"/>
      <c r="B77" s="1120"/>
      <c r="C77" s="1121"/>
      <c r="D77" s="801" t="s">
        <v>293</v>
      </c>
      <c r="E77" s="747"/>
      <c r="F77" s="747"/>
      <c r="G77" s="747"/>
      <c r="H77" s="586"/>
      <c r="I77" s="586"/>
      <c r="J77" s="586"/>
      <c r="K77" s="587"/>
      <c r="L77" s="587"/>
      <c r="M77" s="587"/>
      <c r="N77" s="589"/>
      <c r="O77" s="589"/>
      <c r="P77" s="589"/>
      <c r="Q77" s="590"/>
      <c r="R77" s="590"/>
      <c r="S77" s="590"/>
      <c r="T77" s="592"/>
      <c r="U77" s="592"/>
      <c r="V77" s="592"/>
      <c r="W77" s="593"/>
      <c r="X77" s="593"/>
      <c r="Y77" s="593"/>
      <c r="Z77" s="594"/>
      <c r="AA77" s="594"/>
      <c r="AB77" s="594"/>
      <c r="AC77" s="594"/>
      <c r="AD77" s="594"/>
      <c r="AE77" s="601"/>
      <c r="AF77" s="601"/>
      <c r="AG77" s="601"/>
      <c r="AH77" s="601"/>
      <c r="AI77" s="601"/>
      <c r="AJ77" s="605"/>
      <c r="AK77" s="605"/>
      <c r="AL77" s="605"/>
      <c r="AM77" s="605"/>
      <c r="AN77" s="605"/>
      <c r="AO77" s="609"/>
      <c r="AP77" s="609"/>
      <c r="AQ77" s="609"/>
      <c r="AR77" s="609"/>
      <c r="AS77" s="609"/>
      <c r="AT77" s="612"/>
      <c r="AU77" s="612"/>
      <c r="AV77" s="612"/>
      <c r="AW77" s="612"/>
      <c r="AX77" s="612"/>
      <c r="AY77" s="614"/>
      <c r="AZ77" s="614"/>
      <c r="BA77" s="614"/>
      <c r="BB77" s="1114"/>
    </row>
    <row r="78" spans="1:54" ht="21.75" customHeight="1">
      <c r="A78" s="1105"/>
      <c r="B78" s="1120"/>
      <c r="C78" s="1121"/>
      <c r="D78" s="801" t="s">
        <v>287</v>
      </c>
      <c r="E78" s="747"/>
      <c r="F78" s="747"/>
      <c r="G78" s="747"/>
      <c r="H78" s="586"/>
      <c r="I78" s="586"/>
      <c r="J78" s="586"/>
      <c r="K78" s="587"/>
      <c r="L78" s="587"/>
      <c r="M78" s="587"/>
      <c r="N78" s="589"/>
      <c r="O78" s="589"/>
      <c r="P78" s="589"/>
      <c r="Q78" s="590"/>
      <c r="R78" s="590"/>
      <c r="S78" s="590"/>
      <c r="T78" s="592"/>
      <c r="U78" s="592"/>
      <c r="V78" s="592"/>
      <c r="W78" s="593"/>
      <c r="X78" s="593"/>
      <c r="Y78" s="593"/>
      <c r="Z78" s="594"/>
      <c r="AA78" s="594"/>
      <c r="AB78" s="594"/>
      <c r="AC78" s="594"/>
      <c r="AD78" s="594"/>
      <c r="AE78" s="601"/>
      <c r="AF78" s="601"/>
      <c r="AG78" s="601"/>
      <c r="AH78" s="601"/>
      <c r="AI78" s="601"/>
      <c r="AJ78" s="605"/>
      <c r="AK78" s="605"/>
      <c r="AL78" s="605"/>
      <c r="AM78" s="605"/>
      <c r="AN78" s="605"/>
      <c r="AO78" s="609"/>
      <c r="AP78" s="609"/>
      <c r="AQ78" s="609"/>
      <c r="AR78" s="609"/>
      <c r="AS78" s="609"/>
      <c r="AT78" s="612"/>
      <c r="AU78" s="612"/>
      <c r="AV78" s="612"/>
      <c r="AW78" s="612"/>
      <c r="AX78" s="612"/>
      <c r="AY78" s="614"/>
      <c r="AZ78" s="614"/>
      <c r="BA78" s="614"/>
      <c r="BB78" s="1114"/>
    </row>
    <row r="79" spans="1:54" ht="32.25" customHeight="1">
      <c r="A79" s="1106"/>
      <c r="B79" s="1120"/>
      <c r="C79" s="1121"/>
      <c r="D79" s="801" t="s">
        <v>43</v>
      </c>
      <c r="E79" s="747"/>
      <c r="F79" s="747"/>
      <c r="G79" s="747"/>
      <c r="H79" s="586"/>
      <c r="I79" s="586"/>
      <c r="J79" s="586"/>
      <c r="K79" s="587"/>
      <c r="L79" s="587"/>
      <c r="M79" s="587"/>
      <c r="N79" s="589"/>
      <c r="O79" s="589"/>
      <c r="P79" s="589"/>
      <c r="Q79" s="590"/>
      <c r="R79" s="590"/>
      <c r="S79" s="590"/>
      <c r="T79" s="592"/>
      <c r="U79" s="592"/>
      <c r="V79" s="592"/>
      <c r="W79" s="593"/>
      <c r="X79" s="593"/>
      <c r="Y79" s="593"/>
      <c r="Z79" s="594"/>
      <c r="AA79" s="594"/>
      <c r="AB79" s="594"/>
      <c r="AC79" s="594"/>
      <c r="AD79" s="594"/>
      <c r="AE79" s="601"/>
      <c r="AF79" s="601"/>
      <c r="AG79" s="601"/>
      <c r="AH79" s="601"/>
      <c r="AI79" s="601"/>
      <c r="AJ79" s="605"/>
      <c r="AK79" s="605"/>
      <c r="AL79" s="605"/>
      <c r="AM79" s="605"/>
      <c r="AN79" s="605"/>
      <c r="AO79" s="609"/>
      <c r="AP79" s="609"/>
      <c r="AQ79" s="609"/>
      <c r="AR79" s="609"/>
      <c r="AS79" s="609"/>
      <c r="AT79" s="612"/>
      <c r="AU79" s="612"/>
      <c r="AV79" s="612"/>
      <c r="AW79" s="612"/>
      <c r="AX79" s="612"/>
      <c r="AY79" s="614"/>
      <c r="AZ79" s="614"/>
      <c r="BA79" s="614"/>
      <c r="BB79" s="1115"/>
    </row>
    <row r="80" spans="1:54" ht="18.75" customHeight="1">
      <c r="A80" s="1104" t="s">
        <v>10</v>
      </c>
      <c r="B80" s="1107" t="s">
        <v>370</v>
      </c>
      <c r="C80" s="1110" t="s">
        <v>297</v>
      </c>
      <c r="D80" s="1059" t="s">
        <v>41</v>
      </c>
      <c r="E80" s="933">
        <f>E83+E82+E84+E85+E86+E81</f>
        <v>355.5</v>
      </c>
      <c r="F80" s="932">
        <f>F81+F82+F83+F84+F85+F86</f>
        <v>0</v>
      </c>
      <c r="G80" s="962">
        <f t="shared" ref="G80:Z80" si="6">G83</f>
        <v>0</v>
      </c>
      <c r="H80" s="717">
        <f t="shared" si="6"/>
        <v>0</v>
      </c>
      <c r="I80" s="717">
        <f t="shared" si="6"/>
        <v>0</v>
      </c>
      <c r="J80" s="717">
        <f t="shared" si="6"/>
        <v>0</v>
      </c>
      <c r="K80" s="718">
        <f t="shared" si="6"/>
        <v>0</v>
      </c>
      <c r="L80" s="718">
        <f t="shared" si="6"/>
        <v>0</v>
      </c>
      <c r="M80" s="968">
        <f t="shared" si="6"/>
        <v>0</v>
      </c>
      <c r="N80" s="719">
        <f t="shared" si="6"/>
        <v>0</v>
      </c>
      <c r="O80" s="719">
        <f t="shared" si="6"/>
        <v>0</v>
      </c>
      <c r="P80" s="574">
        <f t="shared" si="6"/>
        <v>0</v>
      </c>
      <c r="Q80" s="949">
        <f t="shared" si="6"/>
        <v>0</v>
      </c>
      <c r="R80" s="720">
        <f t="shared" si="6"/>
        <v>0</v>
      </c>
      <c r="S80" s="720">
        <f t="shared" si="6"/>
        <v>0</v>
      </c>
      <c r="T80" s="921">
        <f t="shared" si="6"/>
        <v>0</v>
      </c>
      <c r="U80" s="921">
        <f t="shared" si="6"/>
        <v>0</v>
      </c>
      <c r="V80" s="721">
        <f t="shared" si="6"/>
        <v>0</v>
      </c>
      <c r="W80" s="948">
        <f t="shared" si="6"/>
        <v>0</v>
      </c>
      <c r="X80" s="722">
        <f t="shared" si="6"/>
        <v>0</v>
      </c>
      <c r="Y80" s="722">
        <f t="shared" si="6"/>
        <v>0</v>
      </c>
      <c r="Z80" s="951">
        <f t="shared" si="6"/>
        <v>0</v>
      </c>
      <c r="AA80" s="750"/>
      <c r="AB80" s="751"/>
      <c r="AC80" s="951">
        <f>AC83</f>
        <v>0</v>
      </c>
      <c r="AD80" s="752">
        <v>100</v>
      </c>
      <c r="AE80" s="950">
        <f>AE83</f>
        <v>0</v>
      </c>
      <c r="AF80" s="753"/>
      <c r="AG80" s="754"/>
      <c r="AH80" s="1026">
        <f>AH83</f>
        <v>0</v>
      </c>
      <c r="AI80" s="755">
        <v>0</v>
      </c>
      <c r="AJ80" s="983">
        <f>AJ83</f>
        <v>0</v>
      </c>
      <c r="AK80" s="756"/>
      <c r="AL80" s="757"/>
      <c r="AM80" s="969">
        <f>AM83</f>
        <v>0</v>
      </c>
      <c r="AN80" s="758"/>
      <c r="AO80" s="990">
        <f>AO83</f>
        <v>355.5</v>
      </c>
      <c r="AP80" s="760"/>
      <c r="AQ80" s="761"/>
      <c r="AR80" s="952">
        <f>AR83</f>
        <v>0</v>
      </c>
      <c r="AS80" s="738"/>
      <c r="AT80" s="953">
        <f>AT83</f>
        <v>0</v>
      </c>
      <c r="AU80" s="953">
        <f>AU83</f>
        <v>0</v>
      </c>
      <c r="AV80" s="741"/>
      <c r="AW80" s="741"/>
      <c r="AX80" s="741">
        <v>0</v>
      </c>
      <c r="AY80" s="742">
        <v>0</v>
      </c>
      <c r="AZ80" s="746">
        <v>0</v>
      </c>
      <c r="BA80" s="763"/>
      <c r="BB80" s="1113"/>
    </row>
    <row r="81" spans="1:54" ht="31.2">
      <c r="A81" s="1105"/>
      <c r="B81" s="1108"/>
      <c r="C81" s="1111"/>
      <c r="D81" s="764" t="s">
        <v>37</v>
      </c>
      <c r="E81" s="747"/>
      <c r="F81" s="775"/>
      <c r="G81" s="743"/>
      <c r="H81" s="586"/>
      <c r="I81" s="586"/>
      <c r="J81" s="586"/>
      <c r="K81" s="587"/>
      <c r="L81" s="587"/>
      <c r="M81" s="587"/>
      <c r="N81" s="589"/>
      <c r="O81" s="589"/>
      <c r="P81" s="588"/>
      <c r="Q81" s="590"/>
      <c r="R81" s="590"/>
      <c r="S81" s="590"/>
      <c r="T81" s="592"/>
      <c r="U81" s="592"/>
      <c r="V81" s="592"/>
      <c r="W81" s="593"/>
      <c r="X81" s="593"/>
      <c r="Y81" s="593"/>
      <c r="Z81" s="594"/>
      <c r="AA81" s="595"/>
      <c r="AB81" s="597"/>
      <c r="AC81" s="594"/>
      <c r="AD81" s="765"/>
      <c r="AE81" s="601"/>
      <c r="AF81" s="599"/>
      <c r="AG81" s="600"/>
      <c r="AH81" s="598"/>
      <c r="AI81" s="766"/>
      <c r="AJ81" s="605"/>
      <c r="AK81" s="603"/>
      <c r="AL81" s="767"/>
      <c r="AM81" s="602"/>
      <c r="AN81" s="768"/>
      <c r="AO81" s="769"/>
      <c r="AP81" s="608"/>
      <c r="AQ81" s="770"/>
      <c r="AR81" s="609"/>
      <c r="AS81" s="609"/>
      <c r="AT81" s="612"/>
      <c r="AU81" s="612"/>
      <c r="AV81" s="612"/>
      <c r="AW81" s="612"/>
      <c r="AX81" s="612"/>
      <c r="AY81" s="614"/>
      <c r="AZ81" s="773"/>
      <c r="BA81" s="613"/>
      <c r="BB81" s="1114"/>
    </row>
    <row r="82" spans="1:54" ht="64.5" customHeight="1">
      <c r="A82" s="1105"/>
      <c r="B82" s="1108"/>
      <c r="C82" s="1111"/>
      <c r="D82" s="774" t="s">
        <v>2</v>
      </c>
      <c r="E82" s="775"/>
      <c r="F82" s="775"/>
      <c r="G82" s="776"/>
      <c r="H82" s="616"/>
      <c r="I82" s="616"/>
      <c r="J82" s="616"/>
      <c r="K82" s="617"/>
      <c r="L82" s="617"/>
      <c r="M82" s="617"/>
      <c r="N82" s="619"/>
      <c r="O82" s="619"/>
      <c r="P82" s="618"/>
      <c r="Q82" s="620"/>
      <c r="R82" s="620"/>
      <c r="S82" s="620"/>
      <c r="T82" s="622"/>
      <c r="U82" s="622"/>
      <c r="V82" s="622"/>
      <c r="W82" s="623"/>
      <c r="X82" s="623"/>
      <c r="Y82" s="623"/>
      <c r="Z82" s="624"/>
      <c r="AA82" s="625"/>
      <c r="AB82" s="627"/>
      <c r="AC82" s="624"/>
      <c r="AD82" s="777"/>
      <c r="AE82" s="631"/>
      <c r="AF82" s="629"/>
      <c r="AG82" s="630"/>
      <c r="AH82" s="628"/>
      <c r="AI82" s="778"/>
      <c r="AJ82" s="635"/>
      <c r="AK82" s="633"/>
      <c r="AL82" s="779"/>
      <c r="AM82" s="632"/>
      <c r="AN82" s="780"/>
      <c r="AO82" s="781"/>
      <c r="AP82" s="638"/>
      <c r="AQ82" s="782"/>
      <c r="AR82" s="639"/>
      <c r="AS82" s="639"/>
      <c r="AT82" s="642"/>
      <c r="AU82" s="612"/>
      <c r="AV82" s="612"/>
      <c r="AW82" s="612"/>
      <c r="AX82" s="612"/>
      <c r="AY82" s="644"/>
      <c r="AZ82" s="786"/>
      <c r="BA82" s="787"/>
      <c r="BB82" s="1114"/>
    </row>
    <row r="83" spans="1:54" ht="21.75" customHeight="1">
      <c r="A83" s="1105"/>
      <c r="B83" s="1108"/>
      <c r="C83" s="1111"/>
      <c r="D83" s="1058" t="s">
        <v>286</v>
      </c>
      <c r="E83" s="932">
        <f>H83+K83+N83+Q83+T83+W83+Z83+AE83+AJ83+AO83+AT83+AY83</f>
        <v>355.5</v>
      </c>
      <c r="F83" s="932">
        <f>I83+L83+O83+R83+U83+X83+AC83+AH83+AM83+AR83+AU83+AZ83</f>
        <v>0</v>
      </c>
      <c r="G83" s="917">
        <f>F83*100/E83</f>
        <v>0</v>
      </c>
      <c r="H83" s="616">
        <v>0</v>
      </c>
      <c r="I83" s="616"/>
      <c r="J83" s="616">
        <v>0</v>
      </c>
      <c r="K83" s="617"/>
      <c r="L83" s="617"/>
      <c r="M83" s="967">
        <v>0</v>
      </c>
      <c r="N83" s="619"/>
      <c r="O83" s="619"/>
      <c r="P83" s="618">
        <v>0</v>
      </c>
      <c r="Q83" s="924"/>
      <c r="R83" s="620"/>
      <c r="S83" s="620">
        <v>0</v>
      </c>
      <c r="T83" s="920"/>
      <c r="U83" s="920"/>
      <c r="V83" s="622">
        <v>0</v>
      </c>
      <c r="W83" s="925"/>
      <c r="X83" s="623"/>
      <c r="Y83" s="623">
        <v>0</v>
      </c>
      <c r="Z83" s="926"/>
      <c r="AA83" s="625"/>
      <c r="AB83" s="627"/>
      <c r="AC83" s="926"/>
      <c r="AD83" s="777">
        <v>0</v>
      </c>
      <c r="AE83" s="927"/>
      <c r="AF83" s="629"/>
      <c r="AG83" s="630"/>
      <c r="AH83" s="963"/>
      <c r="AI83" s="778">
        <v>0</v>
      </c>
      <c r="AJ83" s="928"/>
      <c r="AK83" s="633"/>
      <c r="AL83" s="779"/>
      <c r="AM83" s="964"/>
      <c r="AN83" s="780"/>
      <c r="AO83" s="929">
        <v>355.5</v>
      </c>
      <c r="AP83" s="637"/>
      <c r="AQ83" s="782"/>
      <c r="AR83" s="993"/>
      <c r="AS83" s="790"/>
      <c r="AT83" s="930"/>
      <c r="AU83" s="992"/>
      <c r="AV83" s="612"/>
      <c r="AW83" s="612"/>
      <c r="AX83" s="612">
        <v>0</v>
      </c>
      <c r="AY83" s="931"/>
      <c r="AZ83" s="786">
        <v>0</v>
      </c>
      <c r="BA83" s="643"/>
      <c r="BB83" s="1114"/>
    </row>
    <row r="84" spans="1:54" ht="87.75" customHeight="1">
      <c r="A84" s="1105"/>
      <c r="B84" s="1108"/>
      <c r="C84" s="1111"/>
      <c r="D84" s="1058" t="s">
        <v>293</v>
      </c>
      <c r="E84" s="744"/>
      <c r="F84" s="744"/>
      <c r="G84" s="745"/>
      <c r="H84" s="670"/>
      <c r="I84" s="670"/>
      <c r="J84" s="670"/>
      <c r="K84" s="671"/>
      <c r="L84" s="671"/>
      <c r="M84" s="671"/>
      <c r="N84" s="645"/>
      <c r="O84" s="645"/>
      <c r="P84" s="672"/>
      <c r="Q84" s="646"/>
      <c r="R84" s="646"/>
      <c r="S84" s="646"/>
      <c r="T84" s="648"/>
      <c r="U84" s="648"/>
      <c r="V84" s="648"/>
      <c r="W84" s="649"/>
      <c r="X84" s="649"/>
      <c r="Y84" s="649"/>
      <c r="Z84" s="650"/>
      <c r="AA84" s="651"/>
      <c r="AB84" s="653"/>
      <c r="AC84" s="650"/>
      <c r="AD84" s="791"/>
      <c r="AE84" s="657"/>
      <c r="AF84" s="655"/>
      <c r="AG84" s="656"/>
      <c r="AH84" s="654"/>
      <c r="AI84" s="792"/>
      <c r="AJ84" s="661"/>
      <c r="AK84" s="659"/>
      <c r="AL84" s="793"/>
      <c r="AM84" s="658"/>
      <c r="AN84" s="794"/>
      <c r="AO84" s="665"/>
      <c r="AP84" s="663"/>
      <c r="AQ84" s="795"/>
      <c r="AR84" s="796"/>
      <c r="AS84" s="797"/>
      <c r="AT84" s="668"/>
      <c r="AU84" s="612"/>
      <c r="AV84" s="612"/>
      <c r="AW84" s="612"/>
      <c r="AX84" s="612"/>
      <c r="AY84" s="669"/>
      <c r="AZ84" s="800"/>
      <c r="BA84" s="673"/>
      <c r="BB84" s="1114"/>
    </row>
    <row r="85" spans="1:54" ht="21.75" customHeight="1">
      <c r="A85" s="1105"/>
      <c r="B85" s="1108"/>
      <c r="C85" s="1111"/>
      <c r="D85" s="1058" t="s">
        <v>287</v>
      </c>
      <c r="E85" s="744"/>
      <c r="F85" s="744"/>
      <c r="G85" s="745"/>
      <c r="H85" s="670"/>
      <c r="I85" s="670"/>
      <c r="J85" s="670"/>
      <c r="K85" s="671"/>
      <c r="L85" s="671"/>
      <c r="M85" s="671"/>
      <c r="N85" s="645"/>
      <c r="O85" s="645"/>
      <c r="P85" s="672"/>
      <c r="Q85" s="646"/>
      <c r="R85" s="646"/>
      <c r="S85" s="646"/>
      <c r="T85" s="648"/>
      <c r="U85" s="648"/>
      <c r="V85" s="648"/>
      <c r="W85" s="649"/>
      <c r="X85" s="649"/>
      <c r="Y85" s="649"/>
      <c r="Z85" s="650"/>
      <c r="AA85" s="651"/>
      <c r="AB85" s="653"/>
      <c r="AC85" s="650"/>
      <c r="AD85" s="791"/>
      <c r="AE85" s="657"/>
      <c r="AF85" s="655"/>
      <c r="AG85" s="656"/>
      <c r="AH85" s="654"/>
      <c r="AI85" s="792"/>
      <c r="AJ85" s="661"/>
      <c r="AK85" s="659"/>
      <c r="AL85" s="793"/>
      <c r="AM85" s="658"/>
      <c r="AN85" s="794"/>
      <c r="AO85" s="665"/>
      <c r="AP85" s="663"/>
      <c r="AQ85" s="795"/>
      <c r="AR85" s="796"/>
      <c r="AS85" s="797"/>
      <c r="AT85" s="668"/>
      <c r="AU85" s="612"/>
      <c r="AV85" s="612"/>
      <c r="AW85" s="612"/>
      <c r="AX85" s="612"/>
      <c r="AY85" s="669"/>
      <c r="AZ85" s="800"/>
      <c r="BA85" s="673"/>
      <c r="BB85" s="1114"/>
    </row>
    <row r="86" spans="1:54" ht="33.75" customHeight="1">
      <c r="A86" s="1106"/>
      <c r="B86" s="1109"/>
      <c r="C86" s="1112"/>
      <c r="D86" s="1058" t="s">
        <v>43</v>
      </c>
      <c r="E86" s="744"/>
      <c r="F86" s="744"/>
      <c r="G86" s="745"/>
      <c r="H86" s="670"/>
      <c r="I86" s="670"/>
      <c r="J86" s="670"/>
      <c r="K86" s="671"/>
      <c r="L86" s="671"/>
      <c r="M86" s="671"/>
      <c r="N86" s="645"/>
      <c r="O86" s="645"/>
      <c r="P86" s="672"/>
      <c r="Q86" s="646"/>
      <c r="R86" s="646"/>
      <c r="S86" s="646"/>
      <c r="T86" s="648"/>
      <c r="U86" s="648"/>
      <c r="V86" s="648"/>
      <c r="W86" s="649"/>
      <c r="X86" s="649"/>
      <c r="Y86" s="649"/>
      <c r="Z86" s="650"/>
      <c r="AA86" s="651"/>
      <c r="AB86" s="653"/>
      <c r="AC86" s="650"/>
      <c r="AD86" s="791"/>
      <c r="AE86" s="657"/>
      <c r="AF86" s="655"/>
      <c r="AG86" s="656"/>
      <c r="AH86" s="654"/>
      <c r="AI86" s="792"/>
      <c r="AJ86" s="661"/>
      <c r="AK86" s="659"/>
      <c r="AL86" s="793"/>
      <c r="AM86" s="658"/>
      <c r="AN86" s="794"/>
      <c r="AO86" s="665"/>
      <c r="AP86" s="663"/>
      <c r="AQ86" s="795"/>
      <c r="AR86" s="796"/>
      <c r="AS86" s="797"/>
      <c r="AT86" s="668"/>
      <c r="AU86" s="612"/>
      <c r="AV86" s="612"/>
      <c r="AW86" s="612"/>
      <c r="AX86" s="612"/>
      <c r="AY86" s="669"/>
      <c r="AZ86" s="669"/>
      <c r="BA86" s="673"/>
      <c r="BB86" s="1115"/>
    </row>
    <row r="87" spans="1:54" s="425" customFormat="1" ht="20.25" customHeight="1">
      <c r="A87" s="1266"/>
      <c r="B87" s="1238" t="s">
        <v>260</v>
      </c>
      <c r="C87" s="1238" t="s">
        <v>297</v>
      </c>
      <c r="D87" s="805" t="s">
        <v>41</v>
      </c>
      <c r="E87" s="921">
        <f>E89+E90</f>
        <v>32542.240000000002</v>
      </c>
      <c r="F87" s="920">
        <f>F90+F89</f>
        <v>16651.64</v>
      </c>
      <c r="G87" s="923">
        <f t="shared" ref="G87:L87" si="7">G90</f>
        <v>51.273456793925099</v>
      </c>
      <c r="H87" s="721">
        <f t="shared" si="7"/>
        <v>0</v>
      </c>
      <c r="I87" s="721">
        <f t="shared" si="7"/>
        <v>0</v>
      </c>
      <c r="J87" s="721">
        <f t="shared" si="7"/>
        <v>0</v>
      </c>
      <c r="K87" s="721">
        <f t="shared" si="7"/>
        <v>227.5</v>
      </c>
      <c r="L87" s="721">
        <f t="shared" si="7"/>
        <v>227.5</v>
      </c>
      <c r="M87" s="921">
        <f>L87*100/K87</f>
        <v>100</v>
      </c>
      <c r="N87" s="921">
        <f>N90</f>
        <v>533.45000000000005</v>
      </c>
      <c r="O87" s="921">
        <f>O90</f>
        <v>533.45000000000005</v>
      </c>
      <c r="P87" s="806">
        <f>P90</f>
        <v>100</v>
      </c>
      <c r="Q87" s="721">
        <f t="shared" ref="Q87:V87" si="8">Q90</f>
        <v>113.75</v>
      </c>
      <c r="R87" s="721">
        <f t="shared" si="8"/>
        <v>113.75</v>
      </c>
      <c r="S87" s="921">
        <f t="shared" si="8"/>
        <v>100</v>
      </c>
      <c r="T87" s="921">
        <f t="shared" si="8"/>
        <v>2126.09</v>
      </c>
      <c r="U87" s="921">
        <f>U90</f>
        <v>2126.09</v>
      </c>
      <c r="V87" s="721">
        <f t="shared" si="8"/>
        <v>100</v>
      </c>
      <c r="W87" s="921">
        <f>W90+W89</f>
        <v>9661.4500000000007</v>
      </c>
      <c r="X87" s="921">
        <f>X90+X89</f>
        <v>9661.5</v>
      </c>
      <c r="Y87" s="721">
        <f>Y90</f>
        <v>0</v>
      </c>
      <c r="Z87" s="721">
        <f>Z90</f>
        <v>387.45</v>
      </c>
      <c r="AA87" s="807"/>
      <c r="AB87" s="808"/>
      <c r="AC87" s="721">
        <f>AC90</f>
        <v>387.45</v>
      </c>
      <c r="AD87" s="806">
        <v>0</v>
      </c>
      <c r="AE87" s="921">
        <f>AE90</f>
        <v>1031.6500000000001</v>
      </c>
      <c r="AF87" s="807"/>
      <c r="AG87" s="808"/>
      <c r="AH87" s="1060">
        <f>AH90+AH89</f>
        <v>2963.2</v>
      </c>
      <c r="AI87" s="806">
        <v>0</v>
      </c>
      <c r="AJ87" s="921">
        <f>AJ90</f>
        <v>4419.1499999999996</v>
      </c>
      <c r="AK87" s="807"/>
      <c r="AL87" s="808"/>
      <c r="AM87" s="809">
        <f>AM90</f>
        <v>0</v>
      </c>
      <c r="AN87" s="806"/>
      <c r="AO87" s="721">
        <f>AO90</f>
        <v>1682.85</v>
      </c>
      <c r="AP87" s="807"/>
      <c r="AQ87" s="808"/>
      <c r="AR87" s="809">
        <f>AR90</f>
        <v>0</v>
      </c>
      <c r="AS87" s="806"/>
      <c r="AT87" s="921">
        <f>AT90</f>
        <v>113.75</v>
      </c>
      <c r="AU87" s="721">
        <f>AU90</f>
        <v>0</v>
      </c>
      <c r="AV87" s="721"/>
      <c r="AW87" s="721"/>
      <c r="AX87" s="721"/>
      <c r="AY87" s="977">
        <f>AY90</f>
        <v>113.75</v>
      </c>
      <c r="AZ87" s="721">
        <v>0</v>
      </c>
      <c r="BA87" s="806"/>
      <c r="BB87" s="1241"/>
    </row>
    <row r="88" spans="1:54" s="425" customFormat="1" ht="35.25" customHeight="1">
      <c r="A88" s="1267"/>
      <c r="B88" s="1239"/>
      <c r="C88" s="1239"/>
      <c r="D88" s="810" t="s">
        <v>37</v>
      </c>
      <c r="E88" s="592"/>
      <c r="F88" s="622"/>
      <c r="G88" s="811"/>
      <c r="H88" s="592"/>
      <c r="I88" s="592"/>
      <c r="J88" s="592"/>
      <c r="K88" s="592"/>
      <c r="L88" s="592"/>
      <c r="M88" s="592"/>
      <c r="N88" s="592"/>
      <c r="O88" s="592"/>
      <c r="P88" s="812"/>
      <c r="Q88" s="592"/>
      <c r="R88" s="592"/>
      <c r="S88" s="592"/>
      <c r="T88" s="592"/>
      <c r="U88" s="592"/>
      <c r="V88" s="592"/>
      <c r="W88" s="592"/>
      <c r="X88" s="592"/>
      <c r="Y88" s="592"/>
      <c r="Z88" s="592"/>
      <c r="AA88" s="813"/>
      <c r="AB88" s="814"/>
      <c r="AC88" s="592"/>
      <c r="AD88" s="812"/>
      <c r="AE88" s="592"/>
      <c r="AF88" s="813"/>
      <c r="AG88" s="814"/>
      <c r="AH88" s="591"/>
      <c r="AI88" s="812"/>
      <c r="AJ88" s="592"/>
      <c r="AK88" s="813"/>
      <c r="AL88" s="814"/>
      <c r="AM88" s="591"/>
      <c r="AN88" s="812"/>
      <c r="AO88" s="592"/>
      <c r="AP88" s="813"/>
      <c r="AQ88" s="814"/>
      <c r="AR88" s="591"/>
      <c r="AS88" s="812"/>
      <c r="AT88" s="592"/>
      <c r="AU88" s="592"/>
      <c r="AV88" s="592"/>
      <c r="AW88" s="592"/>
      <c r="AX88" s="592"/>
      <c r="AY88" s="811"/>
      <c r="AZ88" s="592"/>
      <c r="BA88" s="812"/>
      <c r="BB88" s="1242"/>
    </row>
    <row r="89" spans="1:54" s="425" customFormat="1" ht="56.25" customHeight="1">
      <c r="A89" s="1267"/>
      <c r="B89" s="1239"/>
      <c r="C89" s="1239"/>
      <c r="D89" s="815" t="s">
        <v>2</v>
      </c>
      <c r="E89" s="622">
        <f>AJ89+AE89+Z89+W89</f>
        <v>19552.400000000001</v>
      </c>
      <c r="F89" s="920">
        <f>AC89+AH89+AM89++AR89+AU89+X89+U89+R89</f>
        <v>9991.2999999999993</v>
      </c>
      <c r="G89" s="816"/>
      <c r="H89" s="817"/>
      <c r="I89" s="817"/>
      <c r="J89" s="817"/>
      <c r="K89" s="622"/>
      <c r="L89" s="622"/>
      <c r="M89" s="622"/>
      <c r="N89" s="622"/>
      <c r="O89" s="622"/>
      <c r="P89" s="818"/>
      <c r="Q89" s="622"/>
      <c r="R89" s="622"/>
      <c r="S89" s="622"/>
      <c r="T89" s="622"/>
      <c r="U89" s="622">
        <f>U61</f>
        <v>0</v>
      </c>
      <c r="V89" s="622"/>
      <c r="W89" s="622">
        <f>W61</f>
        <v>7421</v>
      </c>
      <c r="X89" s="920">
        <f>X61</f>
        <v>7421</v>
      </c>
      <c r="Y89" s="622"/>
      <c r="Z89" s="622">
        <f>Z61</f>
        <v>638.70000000000005</v>
      </c>
      <c r="AA89" s="819"/>
      <c r="AB89" s="820"/>
      <c r="AC89" s="622">
        <f>AC61</f>
        <v>638.70000000000005</v>
      </c>
      <c r="AD89" s="818"/>
      <c r="AE89" s="622">
        <f>AE61</f>
        <v>1931.6</v>
      </c>
      <c r="AF89" s="819"/>
      <c r="AG89" s="820"/>
      <c r="AH89" s="621">
        <f>AH61</f>
        <v>1931.6</v>
      </c>
      <c r="AI89" s="818"/>
      <c r="AJ89" s="622">
        <f>AJ61</f>
        <v>9561.1</v>
      </c>
      <c r="AK89" s="819"/>
      <c r="AL89" s="820"/>
      <c r="AM89" s="621"/>
      <c r="AN89" s="818"/>
      <c r="AO89" s="622"/>
      <c r="AP89" s="819"/>
      <c r="AQ89" s="820"/>
      <c r="AR89" s="621"/>
      <c r="AS89" s="818"/>
      <c r="AT89" s="622"/>
      <c r="AU89" s="592"/>
      <c r="AV89" s="592"/>
      <c r="AW89" s="592"/>
      <c r="AX89" s="592"/>
      <c r="AY89" s="816"/>
      <c r="AZ89" s="622"/>
      <c r="BA89" s="819"/>
      <c r="BB89" s="1242"/>
    </row>
    <row r="90" spans="1:54" s="425" customFormat="1" ht="19.5" customHeight="1">
      <c r="A90" s="1267"/>
      <c r="B90" s="1239"/>
      <c r="C90" s="1239"/>
      <c r="D90" s="821" t="s">
        <v>286</v>
      </c>
      <c r="E90" s="920">
        <f>K90+N90+Q90+T90+W90+Z90+AE90+AJ90+AO90+AT90+AY90</f>
        <v>12989.84</v>
      </c>
      <c r="F90" s="920">
        <f>L90+O90+R90+U90+X90+AC90+AH90+AM90+AR90+AU90+AZ90</f>
        <v>6660.34</v>
      </c>
      <c r="G90" s="922">
        <f>F90*100/E90</f>
        <v>51.273456793925099</v>
      </c>
      <c r="H90" s="622">
        <f>H69+H62+H54+H46+H39</f>
        <v>0</v>
      </c>
      <c r="I90" s="622">
        <f>I54</f>
        <v>0</v>
      </c>
      <c r="J90" s="622">
        <v>0</v>
      </c>
      <c r="K90" s="622">
        <f>K62+K54+K46+K39</f>
        <v>227.5</v>
      </c>
      <c r="L90" s="622">
        <f>L54+L39+L46</f>
        <v>227.5</v>
      </c>
      <c r="M90" s="920">
        <f>M87</f>
        <v>100</v>
      </c>
      <c r="N90" s="920">
        <f>+N62+N54+N46+N39+N76</f>
        <v>533.45000000000005</v>
      </c>
      <c r="O90" s="920">
        <f>O54+O46+O39</f>
        <v>533.45000000000005</v>
      </c>
      <c r="P90" s="818">
        <v>100</v>
      </c>
      <c r="Q90" s="920">
        <f>Q54+Q46+Q39+Q62</f>
        <v>113.75</v>
      </c>
      <c r="R90" s="622">
        <f>+R54+R46+R39</f>
        <v>113.75</v>
      </c>
      <c r="S90" s="920">
        <f>R90*100/Q90</f>
        <v>100</v>
      </c>
      <c r="T90" s="920">
        <f>T62+T54+T46+T39+T76</f>
        <v>2126.09</v>
      </c>
      <c r="U90" s="920">
        <f>U54+U46+U39+U76+U62</f>
        <v>2126.09</v>
      </c>
      <c r="V90" s="622">
        <f>U90*100/T90</f>
        <v>100</v>
      </c>
      <c r="W90" s="920">
        <f>W62+W54+W46+W39+W76</f>
        <v>2240.4499999999998</v>
      </c>
      <c r="X90" s="920">
        <f>X54+X46+X39+X62+X76</f>
        <v>2240.5</v>
      </c>
      <c r="Y90" s="622"/>
      <c r="Z90" s="920">
        <f>+Z62+Z54+Z46+Z39+Z76</f>
        <v>387.45</v>
      </c>
      <c r="AA90" s="819"/>
      <c r="AB90" s="820"/>
      <c r="AC90" s="920">
        <f>AC69+AC54+AC46+AC39+AC76+AC62</f>
        <v>387.45</v>
      </c>
      <c r="AD90" s="818">
        <v>0</v>
      </c>
      <c r="AE90" s="920">
        <f>AE77+AE62+AE54+AE46+AE39+AE76</f>
        <v>1031.6500000000001</v>
      </c>
      <c r="AF90" s="819"/>
      <c r="AG90" s="820"/>
      <c r="AH90" s="1027">
        <f>AH73+AH62+AH54</f>
        <v>1031.5999999999999</v>
      </c>
      <c r="AI90" s="818">
        <v>0</v>
      </c>
      <c r="AJ90" s="920">
        <f>AJ62+AJ54+AJ76</f>
        <v>4419.1499999999996</v>
      </c>
      <c r="AK90" s="819"/>
      <c r="AL90" s="820"/>
      <c r="AM90" s="621">
        <f>AM69+AM54+AM46+AM39</f>
        <v>0</v>
      </c>
      <c r="AN90" s="818"/>
      <c r="AO90" s="920">
        <f>AO69+AO62+AO54+AO46+AO39+AO83</f>
        <v>1682.85</v>
      </c>
      <c r="AP90" s="819"/>
      <c r="AQ90" s="820"/>
      <c r="AR90" s="621">
        <f>AR69+AR54+AR46+AR39</f>
        <v>0</v>
      </c>
      <c r="AS90" s="818"/>
      <c r="AT90" s="920">
        <f>AT69+AT62+AT54+AT46+AT39+AT76</f>
        <v>113.75</v>
      </c>
      <c r="AU90" s="592">
        <f>AU69+AU54+AU46+AU39</f>
        <v>0</v>
      </c>
      <c r="AV90" s="592"/>
      <c r="AW90" s="592"/>
      <c r="AX90" s="592"/>
      <c r="AY90" s="934">
        <f>AY69+AY62+AY54+AY46+AY39+AY76</f>
        <v>113.75</v>
      </c>
      <c r="AZ90" s="622">
        <f>AZ69+AZ54+AZ46+AZ39</f>
        <v>0</v>
      </c>
      <c r="BA90" s="818"/>
      <c r="BB90" s="1242"/>
    </row>
    <row r="91" spans="1:54" s="425" customFormat="1" ht="84.75" customHeight="1">
      <c r="A91" s="1267"/>
      <c r="B91" s="1239"/>
      <c r="C91" s="1239"/>
      <c r="D91" s="821" t="s">
        <v>293</v>
      </c>
      <c r="E91" s="648"/>
      <c r="F91" s="648"/>
      <c r="G91" s="822"/>
      <c r="H91" s="648"/>
      <c r="I91" s="648"/>
      <c r="J91" s="648">
        <v>0</v>
      </c>
      <c r="K91" s="648"/>
      <c r="L91" s="648"/>
      <c r="M91" s="648"/>
      <c r="N91" s="648"/>
      <c r="O91" s="648"/>
      <c r="P91" s="823"/>
      <c r="Q91" s="648"/>
      <c r="R91" s="648"/>
      <c r="S91" s="648"/>
      <c r="T91" s="648"/>
      <c r="U91" s="648"/>
      <c r="V91" s="648"/>
      <c r="W91" s="648"/>
      <c r="X91" s="648"/>
      <c r="Y91" s="648"/>
      <c r="Z91" s="648"/>
      <c r="AA91" s="824"/>
      <c r="AB91" s="825"/>
      <c r="AC91" s="648"/>
      <c r="AD91" s="823"/>
      <c r="AE91" s="648"/>
      <c r="AF91" s="824"/>
      <c r="AG91" s="825"/>
      <c r="AH91" s="647"/>
      <c r="AI91" s="823"/>
      <c r="AJ91" s="648"/>
      <c r="AK91" s="824"/>
      <c r="AL91" s="825"/>
      <c r="AM91" s="647"/>
      <c r="AN91" s="823"/>
      <c r="AO91" s="648"/>
      <c r="AP91" s="824"/>
      <c r="AQ91" s="825"/>
      <c r="AR91" s="647"/>
      <c r="AS91" s="823"/>
      <c r="AT91" s="648"/>
      <c r="AU91" s="592"/>
      <c r="AV91" s="592"/>
      <c r="AW91" s="592"/>
      <c r="AX91" s="592"/>
      <c r="AY91" s="822"/>
      <c r="AZ91" s="648"/>
      <c r="BA91" s="823"/>
      <c r="BB91" s="1242"/>
    </row>
    <row r="92" spans="1:54" s="425" customFormat="1" ht="19.5" customHeight="1">
      <c r="A92" s="1267"/>
      <c r="B92" s="1239"/>
      <c r="C92" s="1239"/>
      <c r="D92" s="821" t="s">
        <v>287</v>
      </c>
      <c r="E92" s="648"/>
      <c r="F92" s="648"/>
      <c r="G92" s="822"/>
      <c r="H92" s="648"/>
      <c r="I92" s="648"/>
      <c r="J92" s="648"/>
      <c r="K92" s="648"/>
      <c r="L92" s="648"/>
      <c r="M92" s="648"/>
      <c r="N92" s="648"/>
      <c r="O92" s="648"/>
      <c r="P92" s="823"/>
      <c r="Q92" s="648"/>
      <c r="R92" s="648"/>
      <c r="S92" s="648"/>
      <c r="T92" s="648"/>
      <c r="U92" s="648"/>
      <c r="V92" s="648"/>
      <c r="W92" s="648"/>
      <c r="X92" s="648"/>
      <c r="Y92" s="648"/>
      <c r="Z92" s="648"/>
      <c r="AA92" s="824"/>
      <c r="AB92" s="825"/>
      <c r="AC92" s="648"/>
      <c r="AD92" s="823"/>
      <c r="AE92" s="648"/>
      <c r="AF92" s="824"/>
      <c r="AG92" s="825"/>
      <c r="AH92" s="647"/>
      <c r="AI92" s="823"/>
      <c r="AJ92" s="648"/>
      <c r="AK92" s="824"/>
      <c r="AL92" s="825"/>
      <c r="AM92" s="647"/>
      <c r="AN92" s="823"/>
      <c r="AO92" s="648"/>
      <c r="AP92" s="824"/>
      <c r="AQ92" s="825"/>
      <c r="AR92" s="647"/>
      <c r="AS92" s="823"/>
      <c r="AT92" s="648"/>
      <c r="AU92" s="592"/>
      <c r="AV92" s="592"/>
      <c r="AW92" s="592"/>
      <c r="AX92" s="592"/>
      <c r="AY92" s="822"/>
      <c r="AZ92" s="648"/>
      <c r="BA92" s="823"/>
      <c r="BB92" s="1242"/>
    </row>
    <row r="93" spans="1:54" s="425" customFormat="1" ht="31.2">
      <c r="A93" s="1268"/>
      <c r="B93" s="1240"/>
      <c r="C93" s="1240"/>
      <c r="D93" s="821" t="s">
        <v>43</v>
      </c>
      <c r="E93" s="648"/>
      <c r="F93" s="648"/>
      <c r="G93" s="822"/>
      <c r="H93" s="648"/>
      <c r="I93" s="648"/>
      <c r="J93" s="648"/>
      <c r="K93" s="648"/>
      <c r="L93" s="648"/>
      <c r="M93" s="648"/>
      <c r="N93" s="648"/>
      <c r="O93" s="648"/>
      <c r="P93" s="823"/>
      <c r="Q93" s="648"/>
      <c r="R93" s="648"/>
      <c r="S93" s="648"/>
      <c r="T93" s="648"/>
      <c r="U93" s="648"/>
      <c r="V93" s="648"/>
      <c r="W93" s="648"/>
      <c r="X93" s="648"/>
      <c r="Y93" s="648"/>
      <c r="Z93" s="648"/>
      <c r="AA93" s="824"/>
      <c r="AB93" s="825"/>
      <c r="AC93" s="648"/>
      <c r="AD93" s="823"/>
      <c r="AE93" s="648"/>
      <c r="AF93" s="824"/>
      <c r="AG93" s="825"/>
      <c r="AH93" s="647"/>
      <c r="AI93" s="823"/>
      <c r="AJ93" s="648"/>
      <c r="AK93" s="824"/>
      <c r="AL93" s="825"/>
      <c r="AM93" s="647"/>
      <c r="AN93" s="823"/>
      <c r="AO93" s="648"/>
      <c r="AP93" s="824"/>
      <c r="AQ93" s="825"/>
      <c r="AR93" s="647"/>
      <c r="AS93" s="823"/>
      <c r="AT93" s="648"/>
      <c r="AU93" s="592"/>
      <c r="AV93" s="592"/>
      <c r="AW93" s="592"/>
      <c r="AX93" s="592"/>
      <c r="AY93" s="822"/>
      <c r="AZ93" s="648"/>
      <c r="BA93" s="823"/>
      <c r="BB93" s="1243"/>
    </row>
    <row r="94" spans="1:54" ht="20.25" customHeight="1">
      <c r="A94" s="1244" t="s">
        <v>343</v>
      </c>
      <c r="B94" s="1245"/>
      <c r="C94" s="1245"/>
      <c r="D94" s="1245"/>
      <c r="E94" s="1245"/>
      <c r="F94" s="1245"/>
      <c r="G94" s="1245"/>
      <c r="H94" s="1245"/>
      <c r="I94" s="1245"/>
      <c r="J94" s="1245"/>
      <c r="K94" s="1245"/>
      <c r="L94" s="1245"/>
      <c r="M94" s="1245"/>
      <c r="N94" s="1245"/>
      <c r="O94" s="1245"/>
      <c r="P94" s="1245"/>
      <c r="Q94" s="1245"/>
      <c r="R94" s="1245"/>
      <c r="S94" s="1245"/>
      <c r="T94" s="1245"/>
      <c r="U94" s="1245"/>
      <c r="V94" s="1245"/>
      <c r="W94" s="1245"/>
      <c r="X94" s="1245"/>
      <c r="Y94" s="1245"/>
      <c r="Z94" s="1245"/>
      <c r="AA94" s="1245"/>
      <c r="AB94" s="1245"/>
      <c r="AC94" s="1245"/>
      <c r="AD94" s="1245"/>
      <c r="AE94" s="1245"/>
      <c r="AF94" s="1245"/>
      <c r="AG94" s="1245"/>
      <c r="AH94" s="1245"/>
      <c r="AI94" s="1245"/>
      <c r="AJ94" s="1245"/>
      <c r="AK94" s="1245"/>
      <c r="AL94" s="1245"/>
      <c r="AM94" s="1245"/>
      <c r="AN94" s="1245"/>
      <c r="AO94" s="1245"/>
      <c r="AP94" s="1245"/>
      <c r="AQ94" s="1245"/>
      <c r="AR94" s="1245"/>
      <c r="AS94" s="1245"/>
      <c r="AT94" s="1245"/>
      <c r="AU94" s="1245"/>
      <c r="AV94" s="1245"/>
      <c r="AW94" s="1245"/>
      <c r="AX94" s="1245"/>
      <c r="AY94" s="1245"/>
      <c r="AZ94" s="1245"/>
      <c r="BA94" s="1245"/>
      <c r="BB94" s="1246"/>
    </row>
    <row r="95" spans="1:54" ht="28.5" customHeight="1">
      <c r="A95" s="1247" t="s">
        <v>334</v>
      </c>
      <c r="B95" s="1248"/>
      <c r="C95" s="1248"/>
      <c r="D95" s="1248"/>
      <c r="E95" s="1248"/>
      <c r="F95" s="1248"/>
      <c r="G95" s="1248"/>
      <c r="H95" s="1248"/>
      <c r="I95" s="1248"/>
      <c r="J95" s="1248"/>
      <c r="K95" s="1248"/>
      <c r="L95" s="1248"/>
      <c r="M95" s="1248"/>
      <c r="N95" s="1248"/>
      <c r="O95" s="1248"/>
      <c r="P95" s="1248"/>
      <c r="Q95" s="1248"/>
      <c r="R95" s="1248"/>
      <c r="S95" s="1248"/>
      <c r="T95" s="1248"/>
      <c r="U95" s="1248"/>
      <c r="V95" s="1248"/>
      <c r="W95" s="1248"/>
      <c r="X95" s="1248"/>
      <c r="Y95" s="1248"/>
      <c r="Z95" s="1248"/>
      <c r="AA95" s="1248"/>
      <c r="AB95" s="1248"/>
      <c r="AC95" s="1248"/>
      <c r="AD95" s="1248"/>
      <c r="AE95" s="1248"/>
      <c r="AF95" s="1248"/>
      <c r="AG95" s="1248"/>
      <c r="AH95" s="1248"/>
      <c r="AI95" s="1248"/>
      <c r="AJ95" s="1248"/>
      <c r="AK95" s="1248"/>
      <c r="AL95" s="1248"/>
      <c r="AM95" s="1248"/>
      <c r="AN95" s="1248"/>
      <c r="AO95" s="1248"/>
      <c r="AP95" s="1248"/>
      <c r="AQ95" s="1248"/>
      <c r="AR95" s="1248"/>
      <c r="AS95" s="1248"/>
      <c r="AT95" s="1248"/>
      <c r="AU95" s="1248"/>
      <c r="AV95" s="1248"/>
      <c r="AW95" s="1248"/>
      <c r="AX95" s="1248"/>
      <c r="AY95" s="1248"/>
      <c r="AZ95" s="1248"/>
      <c r="BA95" s="1248"/>
      <c r="BB95" s="1249"/>
    </row>
    <row r="96" spans="1:54" ht="36.75" customHeight="1">
      <c r="A96" s="1250" t="s">
        <v>301</v>
      </c>
      <c r="B96" s="1234"/>
      <c r="C96" s="1234"/>
      <c r="D96" s="1234"/>
      <c r="E96" s="1234"/>
      <c r="F96" s="1234"/>
      <c r="G96" s="1234"/>
      <c r="H96" s="1234"/>
      <c r="I96" s="1234"/>
      <c r="J96" s="1234"/>
      <c r="K96" s="1234"/>
      <c r="L96" s="1234"/>
      <c r="M96" s="1234"/>
      <c r="N96" s="1234"/>
      <c r="O96" s="1234"/>
      <c r="P96" s="1234"/>
      <c r="Q96" s="1234"/>
      <c r="R96" s="1234"/>
      <c r="S96" s="1234"/>
      <c r="T96" s="1234"/>
      <c r="U96" s="1234"/>
      <c r="V96" s="1234"/>
      <c r="W96" s="1234"/>
      <c r="X96" s="1234"/>
      <c r="Y96" s="1234"/>
      <c r="Z96" s="1234"/>
      <c r="AA96" s="1234"/>
      <c r="AB96" s="1234"/>
      <c r="AC96" s="1234"/>
      <c r="AD96" s="1234"/>
      <c r="AE96" s="1234"/>
      <c r="AF96" s="1234"/>
      <c r="AG96" s="1234"/>
      <c r="AH96" s="1234"/>
      <c r="AI96" s="1234"/>
      <c r="AJ96" s="1234"/>
      <c r="AK96" s="1234"/>
      <c r="AL96" s="1234"/>
      <c r="AM96" s="1234"/>
      <c r="AN96" s="1234"/>
      <c r="AO96" s="1234"/>
      <c r="AP96" s="1234"/>
      <c r="AQ96" s="1234"/>
      <c r="AR96" s="1234"/>
      <c r="AS96" s="1234"/>
      <c r="AT96" s="1234"/>
      <c r="AU96" s="1234"/>
      <c r="AV96" s="1234"/>
      <c r="AW96" s="1234"/>
      <c r="AX96" s="1234"/>
      <c r="AY96" s="1234"/>
      <c r="AZ96" s="1234"/>
      <c r="BA96" s="1234"/>
      <c r="BB96" s="1235"/>
    </row>
    <row r="97" spans="1:54" ht="22.5" customHeight="1">
      <c r="A97" s="1104" t="s">
        <v>6</v>
      </c>
      <c r="B97" s="1107" t="s">
        <v>302</v>
      </c>
      <c r="C97" s="1107" t="s">
        <v>303</v>
      </c>
      <c r="D97" s="826" t="s">
        <v>41</v>
      </c>
      <c r="E97" s="715">
        <f>E100</f>
        <v>50</v>
      </c>
      <c r="F97" s="715">
        <f>F100</f>
        <v>50</v>
      </c>
      <c r="G97" s="916">
        <f>G100</f>
        <v>100</v>
      </c>
      <c r="H97" s="717">
        <v>0</v>
      </c>
      <c r="I97" s="717">
        <v>0</v>
      </c>
      <c r="J97" s="717"/>
      <c r="K97" s="718">
        <f>K100</f>
        <v>0</v>
      </c>
      <c r="L97" s="718">
        <v>0</v>
      </c>
      <c r="M97" s="718"/>
      <c r="N97" s="719">
        <f>N100</f>
        <v>0</v>
      </c>
      <c r="O97" s="719">
        <v>0</v>
      </c>
      <c r="P97" s="719"/>
      <c r="Q97" s="720">
        <f>Q100</f>
        <v>0</v>
      </c>
      <c r="R97" s="720">
        <v>0</v>
      </c>
      <c r="S97" s="720"/>
      <c r="T97" s="721">
        <f t="shared" ref="T97:Z97" si="9">T100</f>
        <v>50</v>
      </c>
      <c r="U97" s="721">
        <f t="shared" si="9"/>
        <v>50</v>
      </c>
      <c r="V97" s="721">
        <f t="shared" si="9"/>
        <v>0</v>
      </c>
      <c r="W97" s="722">
        <f t="shared" si="9"/>
        <v>0</v>
      </c>
      <c r="X97" s="722">
        <f t="shared" si="9"/>
        <v>0</v>
      </c>
      <c r="Y97" s="722">
        <f t="shared" si="9"/>
        <v>0</v>
      </c>
      <c r="Z97" s="723">
        <f t="shared" si="9"/>
        <v>0</v>
      </c>
      <c r="AA97" s="724"/>
      <c r="AB97" s="725"/>
      <c r="AC97" s="827">
        <f>AC100</f>
        <v>0</v>
      </c>
      <c r="AD97" s="828"/>
      <c r="AE97" s="727">
        <v>0</v>
      </c>
      <c r="AF97" s="728"/>
      <c r="AG97" s="829"/>
      <c r="AH97" s="830">
        <v>0</v>
      </c>
      <c r="AI97" s="730"/>
      <c r="AJ97" s="731">
        <v>0</v>
      </c>
      <c r="AK97" s="732"/>
      <c r="AL97" s="733"/>
      <c r="AM97" s="831">
        <v>0</v>
      </c>
      <c r="AN97" s="734"/>
      <c r="AO97" s="735">
        <v>0</v>
      </c>
      <c r="AP97" s="736"/>
      <c r="AQ97" s="737"/>
      <c r="AR97" s="735">
        <v>0</v>
      </c>
      <c r="AS97" s="738"/>
      <c r="AT97" s="739">
        <v>0</v>
      </c>
      <c r="AU97" s="740">
        <v>0</v>
      </c>
      <c r="AV97" s="832"/>
      <c r="AW97" s="739"/>
      <c r="AX97" s="741"/>
      <c r="AY97" s="833">
        <v>0</v>
      </c>
      <c r="AZ97" s="742">
        <v>0</v>
      </c>
      <c r="BA97" s="742"/>
      <c r="BB97" s="1113" t="s">
        <v>352</v>
      </c>
    </row>
    <row r="98" spans="1:54" ht="36.75" customHeight="1">
      <c r="A98" s="1105"/>
      <c r="B98" s="1124"/>
      <c r="C98" s="1124"/>
      <c r="D98" s="764" t="s">
        <v>37</v>
      </c>
      <c r="E98" s="747"/>
      <c r="F98" s="747"/>
      <c r="G98" s="743"/>
      <c r="H98" s="586"/>
      <c r="I98" s="586"/>
      <c r="J98" s="586"/>
      <c r="K98" s="587"/>
      <c r="L98" s="587"/>
      <c r="M98" s="587"/>
      <c r="N98" s="589"/>
      <c r="O98" s="589"/>
      <c r="P98" s="589"/>
      <c r="Q98" s="590"/>
      <c r="R98" s="590"/>
      <c r="S98" s="590"/>
      <c r="T98" s="592"/>
      <c r="U98" s="592"/>
      <c r="V98" s="592"/>
      <c r="W98" s="593"/>
      <c r="X98" s="593"/>
      <c r="Y98" s="593"/>
      <c r="Z98" s="594"/>
      <c r="AA98" s="595"/>
      <c r="AB98" s="596"/>
      <c r="AC98" s="834"/>
      <c r="AD98" s="835"/>
      <c r="AE98" s="598"/>
      <c r="AF98" s="599"/>
      <c r="AG98" s="836"/>
      <c r="AH98" s="837"/>
      <c r="AI98" s="601"/>
      <c r="AJ98" s="602"/>
      <c r="AK98" s="603"/>
      <c r="AL98" s="604"/>
      <c r="AM98" s="838"/>
      <c r="AN98" s="605"/>
      <c r="AO98" s="606"/>
      <c r="AP98" s="607"/>
      <c r="AQ98" s="608"/>
      <c r="AR98" s="606"/>
      <c r="AS98" s="609"/>
      <c r="AT98" s="610"/>
      <c r="AU98" s="611"/>
      <c r="AV98" s="771"/>
      <c r="AW98" s="610"/>
      <c r="AX98" s="612"/>
      <c r="AY98" s="839"/>
      <c r="AZ98" s="614"/>
      <c r="BA98" s="614"/>
      <c r="BB98" s="1114"/>
    </row>
    <row r="99" spans="1:54" ht="52.5" customHeight="1">
      <c r="A99" s="1105"/>
      <c r="B99" s="1124"/>
      <c r="C99" s="1124"/>
      <c r="D99" s="774" t="s">
        <v>2</v>
      </c>
      <c r="E99" s="775"/>
      <c r="F99" s="775"/>
      <c r="G99" s="776"/>
      <c r="H99" s="616"/>
      <c r="I99" s="616"/>
      <c r="J99" s="616"/>
      <c r="K99" s="617"/>
      <c r="L99" s="617"/>
      <c r="M99" s="617"/>
      <c r="N99" s="619"/>
      <c r="O99" s="619"/>
      <c r="P99" s="619"/>
      <c r="Q99" s="620"/>
      <c r="R99" s="620"/>
      <c r="S99" s="620"/>
      <c r="T99" s="622"/>
      <c r="U99" s="622"/>
      <c r="V99" s="622"/>
      <c r="W99" s="623"/>
      <c r="X99" s="623"/>
      <c r="Y99" s="623"/>
      <c r="Z99" s="624"/>
      <c r="AA99" s="625"/>
      <c r="AB99" s="626"/>
      <c r="AC99" s="840"/>
      <c r="AD99" s="841"/>
      <c r="AE99" s="628"/>
      <c r="AF99" s="629"/>
      <c r="AG99" s="842"/>
      <c r="AH99" s="843"/>
      <c r="AI99" s="631"/>
      <c r="AJ99" s="632"/>
      <c r="AK99" s="633"/>
      <c r="AL99" s="634"/>
      <c r="AM99" s="844"/>
      <c r="AN99" s="635"/>
      <c r="AO99" s="636"/>
      <c r="AP99" s="637"/>
      <c r="AQ99" s="638"/>
      <c r="AR99" s="636"/>
      <c r="AS99" s="639"/>
      <c r="AT99" s="640"/>
      <c r="AU99" s="641"/>
      <c r="AV99" s="845"/>
      <c r="AW99" s="640"/>
      <c r="AX99" s="642"/>
      <c r="AY99" s="846"/>
      <c r="AZ99" s="644"/>
      <c r="BA99" s="644"/>
      <c r="BB99" s="1114"/>
    </row>
    <row r="100" spans="1:54" ht="22.5" customHeight="1">
      <c r="A100" s="1105"/>
      <c r="B100" s="1124"/>
      <c r="C100" s="1124"/>
      <c r="D100" s="788" t="s">
        <v>286</v>
      </c>
      <c r="E100" s="775">
        <f>H100+K100+N100+Q100+T100+W100+Z100+AE100+AJ100+AO100+AT100+AY100</f>
        <v>50</v>
      </c>
      <c r="F100" s="715">
        <f>U100</f>
        <v>50</v>
      </c>
      <c r="G100" s="917">
        <f>F100*100/E100</f>
        <v>100</v>
      </c>
      <c r="H100" s="616">
        <v>0</v>
      </c>
      <c r="I100" s="616">
        <v>0</v>
      </c>
      <c r="J100" s="616"/>
      <c r="K100" s="617">
        <v>0</v>
      </c>
      <c r="L100" s="617">
        <v>0</v>
      </c>
      <c r="M100" s="617"/>
      <c r="N100" s="619"/>
      <c r="O100" s="619">
        <v>0</v>
      </c>
      <c r="P100" s="619"/>
      <c r="Q100" s="620"/>
      <c r="R100" s="620"/>
      <c r="S100" s="620"/>
      <c r="T100" s="622">
        <v>50</v>
      </c>
      <c r="U100" s="622">
        <v>50</v>
      </c>
      <c r="V100" s="920">
        <v>0</v>
      </c>
      <c r="W100" s="623"/>
      <c r="X100" s="623">
        <v>0</v>
      </c>
      <c r="Y100" s="623"/>
      <c r="Z100" s="624"/>
      <c r="AA100" s="625"/>
      <c r="AB100" s="626"/>
      <c r="AC100" s="840"/>
      <c r="AD100" s="841"/>
      <c r="AE100" s="628">
        <v>0</v>
      </c>
      <c r="AF100" s="629"/>
      <c r="AG100" s="842"/>
      <c r="AH100" s="843">
        <v>0</v>
      </c>
      <c r="AI100" s="631"/>
      <c r="AJ100" s="632">
        <v>0</v>
      </c>
      <c r="AK100" s="633"/>
      <c r="AL100" s="634"/>
      <c r="AM100" s="844">
        <v>0</v>
      </c>
      <c r="AN100" s="635"/>
      <c r="AO100" s="636">
        <v>0</v>
      </c>
      <c r="AP100" s="637"/>
      <c r="AQ100" s="638"/>
      <c r="AR100" s="636">
        <v>0</v>
      </c>
      <c r="AS100" s="639"/>
      <c r="AT100" s="640">
        <v>0</v>
      </c>
      <c r="AU100" s="783">
        <v>0</v>
      </c>
      <c r="AV100" s="784"/>
      <c r="AW100" s="640"/>
      <c r="AX100" s="642"/>
      <c r="AY100" s="846">
        <v>0</v>
      </c>
      <c r="AZ100" s="644">
        <v>0</v>
      </c>
      <c r="BA100" s="644"/>
      <c r="BB100" s="1114"/>
    </row>
    <row r="101" spans="1:54" ht="85.5" customHeight="1">
      <c r="A101" s="1105"/>
      <c r="B101" s="1124"/>
      <c r="C101" s="1124"/>
      <c r="D101" s="788" t="s">
        <v>293</v>
      </c>
      <c r="E101" s="744"/>
      <c r="F101" s="744"/>
      <c r="G101" s="745"/>
      <c r="H101" s="670"/>
      <c r="I101" s="670"/>
      <c r="J101" s="670"/>
      <c r="K101" s="671"/>
      <c r="L101" s="671"/>
      <c r="M101" s="671"/>
      <c r="N101" s="645"/>
      <c r="O101" s="645"/>
      <c r="P101" s="645"/>
      <c r="Q101" s="646"/>
      <c r="R101" s="646"/>
      <c r="S101" s="646"/>
      <c r="T101" s="648"/>
      <c r="U101" s="648"/>
      <c r="V101" s="648"/>
      <c r="W101" s="649"/>
      <c r="X101" s="649"/>
      <c r="Y101" s="649"/>
      <c r="Z101" s="650"/>
      <c r="AA101" s="651"/>
      <c r="AB101" s="652"/>
      <c r="AC101" s="847"/>
      <c r="AD101" s="848"/>
      <c r="AE101" s="654"/>
      <c r="AF101" s="655"/>
      <c r="AG101" s="849"/>
      <c r="AH101" s="850"/>
      <c r="AI101" s="657"/>
      <c r="AJ101" s="658"/>
      <c r="AK101" s="659"/>
      <c r="AL101" s="660"/>
      <c r="AM101" s="851"/>
      <c r="AN101" s="661"/>
      <c r="AO101" s="662"/>
      <c r="AP101" s="663"/>
      <c r="AQ101" s="664"/>
      <c r="AR101" s="662"/>
      <c r="AS101" s="665"/>
      <c r="AT101" s="666"/>
      <c r="AU101" s="667"/>
      <c r="AV101" s="798"/>
      <c r="AW101" s="666"/>
      <c r="AX101" s="668"/>
      <c r="AY101" s="852"/>
      <c r="AZ101" s="669"/>
      <c r="BA101" s="669"/>
      <c r="BB101" s="1114"/>
    </row>
    <row r="102" spans="1:54" ht="22.5" customHeight="1">
      <c r="A102" s="1105"/>
      <c r="B102" s="1124"/>
      <c r="C102" s="1124"/>
      <c r="D102" s="788" t="s">
        <v>287</v>
      </c>
      <c r="E102" s="744"/>
      <c r="F102" s="744"/>
      <c r="G102" s="745"/>
      <c r="H102" s="670"/>
      <c r="I102" s="670"/>
      <c r="J102" s="670"/>
      <c r="K102" s="671"/>
      <c r="L102" s="671"/>
      <c r="M102" s="671"/>
      <c r="N102" s="645"/>
      <c r="O102" s="645"/>
      <c r="P102" s="645"/>
      <c r="Q102" s="646"/>
      <c r="R102" s="646"/>
      <c r="S102" s="646"/>
      <c r="T102" s="648"/>
      <c r="U102" s="648"/>
      <c r="V102" s="648"/>
      <c r="W102" s="649"/>
      <c r="X102" s="649"/>
      <c r="Y102" s="649"/>
      <c r="Z102" s="650"/>
      <c r="AA102" s="651"/>
      <c r="AB102" s="652"/>
      <c r="AC102" s="847"/>
      <c r="AD102" s="848"/>
      <c r="AE102" s="654"/>
      <c r="AF102" s="655"/>
      <c r="AG102" s="849"/>
      <c r="AH102" s="850"/>
      <c r="AI102" s="657"/>
      <c r="AJ102" s="658"/>
      <c r="AK102" s="659"/>
      <c r="AL102" s="660"/>
      <c r="AM102" s="851"/>
      <c r="AN102" s="661"/>
      <c r="AO102" s="662"/>
      <c r="AP102" s="663"/>
      <c r="AQ102" s="664"/>
      <c r="AR102" s="662"/>
      <c r="AS102" s="665"/>
      <c r="AT102" s="666"/>
      <c r="AU102" s="667"/>
      <c r="AV102" s="798"/>
      <c r="AW102" s="666"/>
      <c r="AX102" s="668"/>
      <c r="AY102" s="852"/>
      <c r="AZ102" s="669"/>
      <c r="BA102" s="669"/>
      <c r="BB102" s="1114"/>
    </row>
    <row r="103" spans="1:54" ht="31.2">
      <c r="A103" s="1106"/>
      <c r="B103" s="1125"/>
      <c r="C103" s="1125"/>
      <c r="D103" s="801" t="s">
        <v>43</v>
      </c>
      <c r="E103" s="747"/>
      <c r="F103" s="747"/>
      <c r="G103" s="743"/>
      <c r="H103" s="586"/>
      <c r="I103" s="586"/>
      <c r="J103" s="586"/>
      <c r="K103" s="587"/>
      <c r="L103" s="587"/>
      <c r="M103" s="587"/>
      <c r="N103" s="589"/>
      <c r="O103" s="589"/>
      <c r="P103" s="589"/>
      <c r="Q103" s="590"/>
      <c r="R103" s="590"/>
      <c r="S103" s="590"/>
      <c r="T103" s="592"/>
      <c r="U103" s="592"/>
      <c r="V103" s="592"/>
      <c r="W103" s="593"/>
      <c r="X103" s="593"/>
      <c r="Y103" s="593"/>
      <c r="Z103" s="594"/>
      <c r="AA103" s="595"/>
      <c r="AB103" s="596"/>
      <c r="AC103" s="834"/>
      <c r="AD103" s="835"/>
      <c r="AE103" s="598"/>
      <c r="AF103" s="599"/>
      <c r="AG103" s="836"/>
      <c r="AH103" s="837"/>
      <c r="AI103" s="601"/>
      <c r="AJ103" s="602"/>
      <c r="AK103" s="603"/>
      <c r="AL103" s="604"/>
      <c r="AM103" s="838"/>
      <c r="AN103" s="605"/>
      <c r="AO103" s="606"/>
      <c r="AP103" s="607"/>
      <c r="AQ103" s="608"/>
      <c r="AR103" s="606"/>
      <c r="AS103" s="609"/>
      <c r="AT103" s="610"/>
      <c r="AU103" s="611"/>
      <c r="AV103" s="771"/>
      <c r="AW103" s="610"/>
      <c r="AX103" s="612"/>
      <c r="AY103" s="839"/>
      <c r="AZ103" s="614"/>
      <c r="BA103" s="614"/>
      <c r="BB103" s="1115"/>
    </row>
    <row r="104" spans="1:54" ht="22.5" hidden="1" customHeight="1">
      <c r="A104" s="1104" t="s">
        <v>7</v>
      </c>
      <c r="B104" s="1107" t="s">
        <v>355</v>
      </c>
      <c r="C104" s="1107" t="s">
        <v>303</v>
      </c>
      <c r="D104" s="826" t="s">
        <v>41</v>
      </c>
      <c r="E104" s="715">
        <f>E107</f>
        <v>0</v>
      </c>
      <c r="F104" s="715">
        <f>F107</f>
        <v>0</v>
      </c>
      <c r="G104" s="716"/>
      <c r="H104" s="717">
        <v>0</v>
      </c>
      <c r="I104" s="717">
        <v>0</v>
      </c>
      <c r="J104" s="717"/>
      <c r="K104" s="718">
        <v>0</v>
      </c>
      <c r="L104" s="718">
        <v>0</v>
      </c>
      <c r="M104" s="718"/>
      <c r="N104" s="719">
        <v>0</v>
      </c>
      <c r="O104" s="719">
        <v>0</v>
      </c>
      <c r="P104" s="719"/>
      <c r="Q104" s="720">
        <v>0</v>
      </c>
      <c r="R104" s="720">
        <v>0</v>
      </c>
      <c r="S104" s="720"/>
      <c r="T104" s="721">
        <v>0</v>
      </c>
      <c r="U104" s="721">
        <v>0</v>
      </c>
      <c r="V104" s="721"/>
      <c r="W104" s="722">
        <v>0</v>
      </c>
      <c r="X104" s="722">
        <v>0</v>
      </c>
      <c r="Y104" s="722"/>
      <c r="Z104" s="723">
        <v>0</v>
      </c>
      <c r="AA104" s="724"/>
      <c r="AB104" s="725"/>
      <c r="AC104" s="827">
        <v>0</v>
      </c>
      <c r="AD104" s="828"/>
      <c r="AE104" s="727">
        <v>0</v>
      </c>
      <c r="AF104" s="728"/>
      <c r="AG104" s="829"/>
      <c r="AH104" s="830">
        <v>0</v>
      </c>
      <c r="AI104" s="730"/>
      <c r="AJ104" s="731">
        <f>AJ107</f>
        <v>0</v>
      </c>
      <c r="AK104" s="732"/>
      <c r="AL104" s="733"/>
      <c r="AM104" s="831">
        <f>AM107</f>
        <v>0</v>
      </c>
      <c r="AN104" s="734"/>
      <c r="AO104" s="735">
        <v>0</v>
      </c>
      <c r="AP104" s="736"/>
      <c r="AQ104" s="737"/>
      <c r="AR104" s="735">
        <v>0</v>
      </c>
      <c r="AS104" s="738"/>
      <c r="AT104" s="739">
        <v>0</v>
      </c>
      <c r="AU104" s="740">
        <v>0</v>
      </c>
      <c r="AV104" s="832"/>
      <c r="AW104" s="739"/>
      <c r="AX104" s="741"/>
      <c r="AY104" s="833">
        <v>0</v>
      </c>
      <c r="AZ104" s="742">
        <v>0</v>
      </c>
      <c r="BA104" s="742"/>
      <c r="BB104" s="1113"/>
    </row>
    <row r="105" spans="1:54" ht="36.75" hidden="1" customHeight="1">
      <c r="A105" s="1105"/>
      <c r="B105" s="1124"/>
      <c r="C105" s="1124"/>
      <c r="D105" s="764" t="s">
        <v>37</v>
      </c>
      <c r="E105" s="747"/>
      <c r="F105" s="747"/>
      <c r="G105" s="743"/>
      <c r="H105" s="586"/>
      <c r="I105" s="586"/>
      <c r="J105" s="586"/>
      <c r="K105" s="587"/>
      <c r="L105" s="587"/>
      <c r="M105" s="587"/>
      <c r="N105" s="589"/>
      <c r="O105" s="589"/>
      <c r="P105" s="589"/>
      <c r="Q105" s="590"/>
      <c r="R105" s="590"/>
      <c r="S105" s="590"/>
      <c r="T105" s="592"/>
      <c r="U105" s="592"/>
      <c r="V105" s="592"/>
      <c r="W105" s="593"/>
      <c r="X105" s="593"/>
      <c r="Y105" s="593"/>
      <c r="Z105" s="594"/>
      <c r="AA105" s="595"/>
      <c r="AB105" s="596"/>
      <c r="AC105" s="834"/>
      <c r="AD105" s="835"/>
      <c r="AE105" s="598"/>
      <c r="AF105" s="599"/>
      <c r="AG105" s="836"/>
      <c r="AH105" s="837"/>
      <c r="AI105" s="601"/>
      <c r="AJ105" s="602"/>
      <c r="AK105" s="603"/>
      <c r="AL105" s="604"/>
      <c r="AM105" s="838"/>
      <c r="AN105" s="605"/>
      <c r="AO105" s="606"/>
      <c r="AP105" s="607"/>
      <c r="AQ105" s="608"/>
      <c r="AR105" s="606"/>
      <c r="AS105" s="609"/>
      <c r="AT105" s="610"/>
      <c r="AU105" s="611"/>
      <c r="AV105" s="771"/>
      <c r="AW105" s="610"/>
      <c r="AX105" s="612"/>
      <c r="AY105" s="839"/>
      <c r="AZ105" s="614"/>
      <c r="BA105" s="614"/>
      <c r="BB105" s="1114"/>
    </row>
    <row r="106" spans="1:54" ht="52.5" hidden="1" customHeight="1">
      <c r="A106" s="1105"/>
      <c r="B106" s="1124"/>
      <c r="C106" s="1124"/>
      <c r="D106" s="774" t="s">
        <v>2</v>
      </c>
      <c r="E106" s="775"/>
      <c r="F106" s="775"/>
      <c r="G106" s="776"/>
      <c r="H106" s="616"/>
      <c r="I106" s="616"/>
      <c r="J106" s="616"/>
      <c r="K106" s="617"/>
      <c r="L106" s="617"/>
      <c r="M106" s="617"/>
      <c r="N106" s="619"/>
      <c r="O106" s="619"/>
      <c r="P106" s="619"/>
      <c r="Q106" s="620"/>
      <c r="R106" s="620"/>
      <c r="S106" s="620"/>
      <c r="T106" s="622"/>
      <c r="U106" s="622"/>
      <c r="V106" s="622"/>
      <c r="W106" s="623"/>
      <c r="X106" s="623"/>
      <c r="Y106" s="623"/>
      <c r="Z106" s="624"/>
      <c r="AA106" s="625"/>
      <c r="AB106" s="626"/>
      <c r="AC106" s="840"/>
      <c r="AD106" s="841"/>
      <c r="AE106" s="628"/>
      <c r="AF106" s="629"/>
      <c r="AG106" s="842"/>
      <c r="AH106" s="843"/>
      <c r="AI106" s="631"/>
      <c r="AJ106" s="632"/>
      <c r="AK106" s="633"/>
      <c r="AL106" s="634"/>
      <c r="AM106" s="844"/>
      <c r="AN106" s="635"/>
      <c r="AO106" s="636"/>
      <c r="AP106" s="637"/>
      <c r="AQ106" s="638"/>
      <c r="AR106" s="636"/>
      <c r="AS106" s="639"/>
      <c r="AT106" s="640"/>
      <c r="AU106" s="641"/>
      <c r="AV106" s="845"/>
      <c r="AW106" s="640"/>
      <c r="AX106" s="642"/>
      <c r="AY106" s="846"/>
      <c r="AZ106" s="644"/>
      <c r="BA106" s="644"/>
      <c r="BB106" s="1114"/>
    </row>
    <row r="107" spans="1:54" ht="22.5" hidden="1" customHeight="1">
      <c r="A107" s="1105"/>
      <c r="B107" s="1124"/>
      <c r="C107" s="1124"/>
      <c r="D107" s="788" t="s">
        <v>286</v>
      </c>
      <c r="E107" s="775">
        <f>AJ107</f>
        <v>0</v>
      </c>
      <c r="F107" s="715">
        <f>AM107</f>
        <v>0</v>
      </c>
      <c r="G107" s="776"/>
      <c r="H107" s="616">
        <v>0</v>
      </c>
      <c r="I107" s="616">
        <v>0</v>
      </c>
      <c r="J107" s="616"/>
      <c r="K107" s="617">
        <v>0</v>
      </c>
      <c r="L107" s="617">
        <v>0</v>
      </c>
      <c r="M107" s="617"/>
      <c r="N107" s="619">
        <v>0</v>
      </c>
      <c r="O107" s="619">
        <v>0</v>
      </c>
      <c r="P107" s="619"/>
      <c r="Q107" s="620">
        <v>0</v>
      </c>
      <c r="R107" s="620">
        <v>0</v>
      </c>
      <c r="S107" s="620"/>
      <c r="T107" s="622">
        <v>0</v>
      </c>
      <c r="U107" s="622">
        <v>0</v>
      </c>
      <c r="V107" s="622"/>
      <c r="W107" s="623">
        <v>0</v>
      </c>
      <c r="X107" s="623">
        <v>0</v>
      </c>
      <c r="Y107" s="623"/>
      <c r="Z107" s="624">
        <v>0</v>
      </c>
      <c r="AA107" s="625"/>
      <c r="AB107" s="626"/>
      <c r="AC107" s="840">
        <v>0</v>
      </c>
      <c r="AD107" s="841"/>
      <c r="AE107" s="628">
        <v>0</v>
      </c>
      <c r="AF107" s="629"/>
      <c r="AG107" s="842"/>
      <c r="AH107" s="843">
        <v>0</v>
      </c>
      <c r="AI107" s="631"/>
      <c r="AJ107" s="632">
        <v>0</v>
      </c>
      <c r="AK107" s="633"/>
      <c r="AL107" s="634"/>
      <c r="AM107" s="844"/>
      <c r="AN107" s="635"/>
      <c r="AO107" s="636">
        <v>0</v>
      </c>
      <c r="AP107" s="637"/>
      <c r="AQ107" s="638"/>
      <c r="AR107" s="636">
        <v>0</v>
      </c>
      <c r="AS107" s="639"/>
      <c r="AT107" s="640">
        <v>0</v>
      </c>
      <c r="AU107" s="783">
        <v>0</v>
      </c>
      <c r="AV107" s="784"/>
      <c r="AW107" s="640"/>
      <c r="AX107" s="642"/>
      <c r="AY107" s="846">
        <v>0</v>
      </c>
      <c r="AZ107" s="644">
        <v>0</v>
      </c>
      <c r="BA107" s="669"/>
      <c r="BB107" s="1114"/>
    </row>
    <row r="108" spans="1:54" ht="85.5" hidden="1" customHeight="1">
      <c r="A108" s="1105"/>
      <c r="B108" s="1124"/>
      <c r="C108" s="1124"/>
      <c r="D108" s="788" t="s">
        <v>293</v>
      </c>
      <c r="E108" s="744"/>
      <c r="F108" s="744"/>
      <c r="G108" s="745"/>
      <c r="H108" s="670"/>
      <c r="I108" s="670"/>
      <c r="J108" s="670"/>
      <c r="K108" s="671"/>
      <c r="L108" s="671"/>
      <c r="M108" s="671"/>
      <c r="N108" s="645"/>
      <c r="O108" s="645"/>
      <c r="P108" s="645"/>
      <c r="Q108" s="646"/>
      <c r="R108" s="646"/>
      <c r="S108" s="646"/>
      <c r="T108" s="648"/>
      <c r="U108" s="648"/>
      <c r="V108" s="648"/>
      <c r="W108" s="649"/>
      <c r="X108" s="649"/>
      <c r="Y108" s="649"/>
      <c r="Z108" s="650"/>
      <c r="AA108" s="651"/>
      <c r="AB108" s="652"/>
      <c r="AC108" s="847"/>
      <c r="AD108" s="848"/>
      <c r="AE108" s="654"/>
      <c r="AF108" s="655"/>
      <c r="AG108" s="849"/>
      <c r="AH108" s="850"/>
      <c r="AI108" s="657"/>
      <c r="AJ108" s="658"/>
      <c r="AK108" s="659"/>
      <c r="AL108" s="660"/>
      <c r="AM108" s="851"/>
      <c r="AN108" s="661"/>
      <c r="AO108" s="662"/>
      <c r="AP108" s="663"/>
      <c r="AQ108" s="664"/>
      <c r="AR108" s="662"/>
      <c r="AS108" s="665"/>
      <c r="AT108" s="666"/>
      <c r="AU108" s="667"/>
      <c r="AV108" s="798"/>
      <c r="AW108" s="666"/>
      <c r="AX108" s="668"/>
      <c r="AY108" s="852"/>
      <c r="AZ108" s="669"/>
      <c r="BB108" s="1114"/>
    </row>
    <row r="109" spans="1:54" ht="22.5" hidden="1" customHeight="1">
      <c r="A109" s="1105"/>
      <c r="B109" s="1124"/>
      <c r="C109" s="1124"/>
      <c r="D109" s="788" t="s">
        <v>287</v>
      </c>
      <c r="E109" s="744"/>
      <c r="F109" s="744"/>
      <c r="G109" s="745"/>
      <c r="H109" s="670"/>
      <c r="I109" s="670"/>
      <c r="J109" s="670"/>
      <c r="K109" s="671"/>
      <c r="L109" s="671"/>
      <c r="M109" s="671"/>
      <c r="N109" s="645"/>
      <c r="O109" s="645"/>
      <c r="P109" s="645"/>
      <c r="Q109" s="646"/>
      <c r="R109" s="646"/>
      <c r="S109" s="646"/>
      <c r="T109" s="648"/>
      <c r="U109" s="648"/>
      <c r="V109" s="648"/>
      <c r="W109" s="649"/>
      <c r="X109" s="649"/>
      <c r="Y109" s="649"/>
      <c r="Z109" s="650"/>
      <c r="AA109" s="651"/>
      <c r="AB109" s="652"/>
      <c r="AC109" s="847"/>
      <c r="AD109" s="848"/>
      <c r="AE109" s="654"/>
      <c r="AF109" s="655"/>
      <c r="AG109" s="849"/>
      <c r="AH109" s="850"/>
      <c r="AI109" s="657"/>
      <c r="AJ109" s="658"/>
      <c r="AK109" s="659"/>
      <c r="AL109" s="660"/>
      <c r="AM109" s="851"/>
      <c r="AN109" s="661"/>
      <c r="AO109" s="662"/>
      <c r="AP109" s="663"/>
      <c r="AQ109" s="664"/>
      <c r="AR109" s="662"/>
      <c r="AS109" s="665"/>
      <c r="AT109" s="666"/>
      <c r="AU109" s="667"/>
      <c r="AV109" s="798"/>
      <c r="AW109" s="666"/>
      <c r="AX109" s="668"/>
      <c r="AY109" s="852"/>
      <c r="AZ109" s="669"/>
      <c r="BA109" s="669"/>
      <c r="BB109" s="1114"/>
    </row>
    <row r="110" spans="1:54" ht="31.2" hidden="1">
      <c r="A110" s="1106"/>
      <c r="B110" s="1125"/>
      <c r="C110" s="1125"/>
      <c r="D110" s="801" t="s">
        <v>43</v>
      </c>
      <c r="E110" s="747"/>
      <c r="F110" s="747"/>
      <c r="G110" s="743"/>
      <c r="H110" s="586"/>
      <c r="I110" s="586"/>
      <c r="J110" s="586"/>
      <c r="K110" s="587"/>
      <c r="L110" s="587"/>
      <c r="M110" s="587"/>
      <c r="N110" s="589"/>
      <c r="O110" s="589"/>
      <c r="P110" s="589"/>
      <c r="Q110" s="590"/>
      <c r="R110" s="590"/>
      <c r="S110" s="590"/>
      <c r="T110" s="592"/>
      <c r="U110" s="592"/>
      <c r="V110" s="592"/>
      <c r="W110" s="593"/>
      <c r="X110" s="593"/>
      <c r="Y110" s="593"/>
      <c r="Z110" s="594"/>
      <c r="AA110" s="595"/>
      <c r="AB110" s="596"/>
      <c r="AC110" s="834"/>
      <c r="AD110" s="835"/>
      <c r="AE110" s="598"/>
      <c r="AF110" s="599"/>
      <c r="AG110" s="836"/>
      <c r="AH110" s="837"/>
      <c r="AI110" s="601"/>
      <c r="AJ110" s="602"/>
      <c r="AK110" s="603"/>
      <c r="AL110" s="604"/>
      <c r="AM110" s="838"/>
      <c r="AN110" s="605"/>
      <c r="AO110" s="606"/>
      <c r="AP110" s="607"/>
      <c r="AQ110" s="608"/>
      <c r="AR110" s="606"/>
      <c r="AS110" s="609"/>
      <c r="AT110" s="610"/>
      <c r="AU110" s="611"/>
      <c r="AV110" s="771"/>
      <c r="AW110" s="610"/>
      <c r="AX110" s="612"/>
      <c r="AY110" s="839"/>
      <c r="AZ110" s="614"/>
      <c r="BA110" s="614"/>
      <c r="BB110" s="1115"/>
    </row>
    <row r="111" spans="1:54" ht="22.5" hidden="1" customHeight="1">
      <c r="A111" s="1104" t="s">
        <v>8</v>
      </c>
      <c r="B111" s="1107" t="s">
        <v>304</v>
      </c>
      <c r="C111" s="1107" t="s">
        <v>303</v>
      </c>
      <c r="D111" s="826" t="s">
        <v>41</v>
      </c>
      <c r="E111" s="943">
        <f>E114</f>
        <v>0</v>
      </c>
      <c r="F111" s="715">
        <f>F114</f>
        <v>0</v>
      </c>
      <c r="G111" s="716"/>
      <c r="H111" s="717">
        <v>0</v>
      </c>
      <c r="I111" s="717">
        <v>0</v>
      </c>
      <c r="J111" s="717"/>
      <c r="K111" s="718">
        <v>0</v>
      </c>
      <c r="L111" s="718">
        <v>0</v>
      </c>
      <c r="M111" s="718"/>
      <c r="N111" s="719">
        <v>0</v>
      </c>
      <c r="O111" s="719">
        <v>0</v>
      </c>
      <c r="P111" s="719"/>
      <c r="Q111" s="720">
        <v>0</v>
      </c>
      <c r="R111" s="720">
        <v>0</v>
      </c>
      <c r="S111" s="720"/>
      <c r="T111" s="721">
        <v>0</v>
      </c>
      <c r="U111" s="721">
        <v>0</v>
      </c>
      <c r="V111" s="721"/>
      <c r="W111" s="722">
        <v>0</v>
      </c>
      <c r="X111" s="722">
        <v>0</v>
      </c>
      <c r="Y111" s="722"/>
      <c r="Z111" s="723">
        <v>0</v>
      </c>
      <c r="AA111" s="724"/>
      <c r="AB111" s="725"/>
      <c r="AC111" s="827">
        <v>0</v>
      </c>
      <c r="AD111" s="828"/>
      <c r="AE111" s="727">
        <v>0</v>
      </c>
      <c r="AF111" s="728"/>
      <c r="AG111" s="829"/>
      <c r="AH111" s="830">
        <v>0</v>
      </c>
      <c r="AI111" s="730"/>
      <c r="AJ111" s="731">
        <f>AJ114</f>
        <v>0</v>
      </c>
      <c r="AK111" s="732"/>
      <c r="AL111" s="733"/>
      <c r="AM111" s="831">
        <f>AM114</f>
        <v>0</v>
      </c>
      <c r="AN111" s="734"/>
      <c r="AO111" s="970">
        <f>AO114</f>
        <v>0</v>
      </c>
      <c r="AP111" s="736"/>
      <c r="AQ111" s="737"/>
      <c r="AR111" s="735">
        <f>AR114</f>
        <v>0</v>
      </c>
      <c r="AS111" s="738"/>
      <c r="AT111" s="739">
        <f>AT114</f>
        <v>0</v>
      </c>
      <c r="AU111" s="740">
        <f>AU114</f>
        <v>0</v>
      </c>
      <c r="AV111" s="832"/>
      <c r="AW111" s="739"/>
      <c r="AX111" s="741"/>
      <c r="AY111" s="833">
        <v>0</v>
      </c>
      <c r="AZ111" s="742">
        <v>0</v>
      </c>
      <c r="BA111" s="742"/>
      <c r="BB111" s="1113"/>
    </row>
    <row r="112" spans="1:54" ht="36.75" hidden="1" customHeight="1">
      <c r="A112" s="1105"/>
      <c r="B112" s="1124"/>
      <c r="C112" s="1124"/>
      <c r="D112" s="764" t="s">
        <v>37</v>
      </c>
      <c r="E112" s="747"/>
      <c r="F112" s="747"/>
      <c r="G112" s="743"/>
      <c r="H112" s="586"/>
      <c r="I112" s="586"/>
      <c r="J112" s="586"/>
      <c r="K112" s="587"/>
      <c r="L112" s="587"/>
      <c r="M112" s="587"/>
      <c r="N112" s="589"/>
      <c r="O112" s="589"/>
      <c r="P112" s="589"/>
      <c r="Q112" s="590"/>
      <c r="R112" s="590"/>
      <c r="S112" s="590"/>
      <c r="T112" s="592"/>
      <c r="U112" s="592"/>
      <c r="V112" s="592"/>
      <c r="W112" s="593"/>
      <c r="X112" s="593"/>
      <c r="Y112" s="593"/>
      <c r="Z112" s="594"/>
      <c r="AA112" s="595"/>
      <c r="AB112" s="596"/>
      <c r="AC112" s="834"/>
      <c r="AD112" s="835"/>
      <c r="AE112" s="598"/>
      <c r="AF112" s="599"/>
      <c r="AG112" s="836"/>
      <c r="AH112" s="837"/>
      <c r="AI112" s="601"/>
      <c r="AJ112" s="602"/>
      <c r="AK112" s="603"/>
      <c r="AL112" s="604"/>
      <c r="AM112" s="838"/>
      <c r="AN112" s="605"/>
      <c r="AO112" s="606"/>
      <c r="AP112" s="607"/>
      <c r="AQ112" s="608"/>
      <c r="AR112" s="606"/>
      <c r="AS112" s="609"/>
      <c r="AT112" s="610"/>
      <c r="AU112" s="611"/>
      <c r="AV112" s="771"/>
      <c r="AW112" s="610"/>
      <c r="AX112" s="612"/>
      <c r="AY112" s="839"/>
      <c r="AZ112" s="614"/>
      <c r="BA112" s="614"/>
      <c r="BB112" s="1114"/>
    </row>
    <row r="113" spans="1:54" ht="52.5" hidden="1" customHeight="1">
      <c r="A113" s="1105"/>
      <c r="B113" s="1124"/>
      <c r="C113" s="1124"/>
      <c r="D113" s="774" t="s">
        <v>2</v>
      </c>
      <c r="E113" s="775"/>
      <c r="F113" s="775"/>
      <c r="G113" s="776"/>
      <c r="H113" s="616"/>
      <c r="I113" s="616"/>
      <c r="J113" s="616"/>
      <c r="K113" s="617"/>
      <c r="L113" s="617"/>
      <c r="M113" s="617"/>
      <c r="N113" s="619"/>
      <c r="O113" s="619"/>
      <c r="P113" s="619"/>
      <c r="Q113" s="620"/>
      <c r="R113" s="620"/>
      <c r="S113" s="620"/>
      <c r="T113" s="622"/>
      <c r="U113" s="622"/>
      <c r="V113" s="622"/>
      <c r="W113" s="623"/>
      <c r="X113" s="623"/>
      <c r="Y113" s="623"/>
      <c r="Z113" s="624"/>
      <c r="AA113" s="625"/>
      <c r="AB113" s="626"/>
      <c r="AC113" s="840"/>
      <c r="AD113" s="841"/>
      <c r="AE113" s="628"/>
      <c r="AF113" s="629"/>
      <c r="AG113" s="842"/>
      <c r="AH113" s="843"/>
      <c r="AI113" s="631"/>
      <c r="AJ113" s="632"/>
      <c r="AK113" s="633"/>
      <c r="AL113" s="634"/>
      <c r="AM113" s="844"/>
      <c r="AN113" s="635"/>
      <c r="AO113" s="636"/>
      <c r="AP113" s="637"/>
      <c r="AQ113" s="638"/>
      <c r="AR113" s="636"/>
      <c r="AS113" s="639"/>
      <c r="AT113" s="640"/>
      <c r="AU113" s="641"/>
      <c r="AV113" s="845"/>
      <c r="AW113" s="640"/>
      <c r="AX113" s="642"/>
      <c r="AY113" s="846"/>
      <c r="AZ113" s="644"/>
      <c r="BA113" s="644"/>
      <c r="BB113" s="1114"/>
    </row>
    <row r="114" spans="1:54" ht="22.5" hidden="1" customHeight="1">
      <c r="A114" s="1105"/>
      <c r="B114" s="1124"/>
      <c r="C114" s="1124"/>
      <c r="D114" s="788" t="s">
        <v>286</v>
      </c>
      <c r="E114" s="932">
        <f>AJ114+AO114+AT114</f>
        <v>0</v>
      </c>
      <c r="F114" s="715">
        <f>AU114+AM114</f>
        <v>0</v>
      </c>
      <c r="G114" s="776"/>
      <c r="H114" s="616">
        <v>0</v>
      </c>
      <c r="I114" s="616">
        <v>0</v>
      </c>
      <c r="J114" s="616"/>
      <c r="K114" s="617">
        <v>0</v>
      </c>
      <c r="L114" s="617">
        <v>0</v>
      </c>
      <c r="M114" s="617"/>
      <c r="N114" s="619">
        <v>0</v>
      </c>
      <c r="O114" s="619">
        <v>0</v>
      </c>
      <c r="P114" s="619"/>
      <c r="Q114" s="620">
        <v>0</v>
      </c>
      <c r="R114" s="620">
        <v>0</v>
      </c>
      <c r="S114" s="620"/>
      <c r="T114" s="622">
        <v>0</v>
      </c>
      <c r="U114" s="622">
        <v>0</v>
      </c>
      <c r="V114" s="622"/>
      <c r="W114" s="623">
        <v>0</v>
      </c>
      <c r="X114" s="623">
        <v>0</v>
      </c>
      <c r="Y114" s="623"/>
      <c r="Z114" s="624">
        <v>0</v>
      </c>
      <c r="AA114" s="625"/>
      <c r="AB114" s="626"/>
      <c r="AC114" s="840">
        <v>0</v>
      </c>
      <c r="AD114" s="841"/>
      <c r="AE114" s="628">
        <v>0</v>
      </c>
      <c r="AF114" s="629"/>
      <c r="AG114" s="842"/>
      <c r="AH114" s="843">
        <v>0</v>
      </c>
      <c r="AI114" s="631"/>
      <c r="AJ114" s="632">
        <v>0</v>
      </c>
      <c r="AK114" s="633"/>
      <c r="AL114" s="634"/>
      <c r="AM114" s="844"/>
      <c r="AN114" s="635"/>
      <c r="AO114" s="965"/>
      <c r="AP114" s="637"/>
      <c r="AQ114" s="638"/>
      <c r="AR114" s="636"/>
      <c r="AS114" s="639"/>
      <c r="AT114" s="640"/>
      <c r="AU114" s="783"/>
      <c r="AV114" s="784"/>
      <c r="AW114" s="640"/>
      <c r="AX114" s="642"/>
      <c r="AY114" s="846">
        <v>0</v>
      </c>
      <c r="AZ114" s="644">
        <v>0</v>
      </c>
      <c r="BA114" s="644"/>
      <c r="BB114" s="1114"/>
    </row>
    <row r="115" spans="1:54" ht="85.5" hidden="1" customHeight="1">
      <c r="A115" s="1105"/>
      <c r="B115" s="1124"/>
      <c r="C115" s="1124"/>
      <c r="D115" s="788" t="s">
        <v>293</v>
      </c>
      <c r="E115" s="744"/>
      <c r="F115" s="744"/>
      <c r="G115" s="745"/>
      <c r="H115" s="670"/>
      <c r="I115" s="670"/>
      <c r="J115" s="670"/>
      <c r="K115" s="671"/>
      <c r="L115" s="671"/>
      <c r="M115" s="671"/>
      <c r="N115" s="645"/>
      <c r="O115" s="645"/>
      <c r="P115" s="645"/>
      <c r="Q115" s="646"/>
      <c r="R115" s="646"/>
      <c r="S115" s="646"/>
      <c r="T115" s="648"/>
      <c r="U115" s="648"/>
      <c r="V115" s="648"/>
      <c r="W115" s="649"/>
      <c r="X115" s="649"/>
      <c r="Y115" s="649"/>
      <c r="Z115" s="650"/>
      <c r="AA115" s="651"/>
      <c r="AB115" s="652"/>
      <c r="AC115" s="847"/>
      <c r="AD115" s="848"/>
      <c r="AE115" s="654"/>
      <c r="AF115" s="655"/>
      <c r="AG115" s="849"/>
      <c r="AH115" s="850"/>
      <c r="AI115" s="657"/>
      <c r="AJ115" s="658"/>
      <c r="AK115" s="659"/>
      <c r="AL115" s="660"/>
      <c r="AM115" s="851"/>
      <c r="AN115" s="661"/>
      <c r="AO115" s="662"/>
      <c r="AP115" s="663"/>
      <c r="AQ115" s="664"/>
      <c r="AR115" s="662"/>
      <c r="AS115" s="665"/>
      <c r="AT115" s="666"/>
      <c r="AU115" s="667"/>
      <c r="AV115" s="798"/>
      <c r="AW115" s="666"/>
      <c r="AX115" s="668"/>
      <c r="AY115" s="852"/>
      <c r="AZ115" s="669"/>
      <c r="BA115" s="669"/>
      <c r="BB115" s="1114"/>
    </row>
    <row r="116" spans="1:54" ht="22.5" hidden="1" customHeight="1">
      <c r="A116" s="1105"/>
      <c r="B116" s="1124"/>
      <c r="C116" s="1124"/>
      <c r="D116" s="788" t="s">
        <v>287</v>
      </c>
      <c r="E116" s="744"/>
      <c r="F116" s="744"/>
      <c r="G116" s="745"/>
      <c r="H116" s="670"/>
      <c r="I116" s="670"/>
      <c r="J116" s="670"/>
      <c r="K116" s="671"/>
      <c r="L116" s="671"/>
      <c r="M116" s="671"/>
      <c r="N116" s="645"/>
      <c r="O116" s="645"/>
      <c r="P116" s="645"/>
      <c r="Q116" s="646"/>
      <c r="R116" s="646"/>
      <c r="S116" s="646"/>
      <c r="T116" s="648"/>
      <c r="U116" s="648"/>
      <c r="V116" s="648"/>
      <c r="W116" s="649"/>
      <c r="X116" s="649"/>
      <c r="Y116" s="649"/>
      <c r="Z116" s="650"/>
      <c r="AA116" s="651"/>
      <c r="AB116" s="652"/>
      <c r="AC116" s="847"/>
      <c r="AD116" s="848"/>
      <c r="AE116" s="654"/>
      <c r="AF116" s="655"/>
      <c r="AG116" s="849"/>
      <c r="AH116" s="850"/>
      <c r="AI116" s="657"/>
      <c r="AJ116" s="658"/>
      <c r="AK116" s="659"/>
      <c r="AL116" s="660"/>
      <c r="AM116" s="851"/>
      <c r="AN116" s="661"/>
      <c r="AO116" s="662"/>
      <c r="AP116" s="663"/>
      <c r="AQ116" s="664"/>
      <c r="AR116" s="662"/>
      <c r="AS116" s="665"/>
      <c r="AT116" s="666"/>
      <c r="AU116" s="667"/>
      <c r="AV116" s="798"/>
      <c r="AW116" s="666"/>
      <c r="AX116" s="668"/>
      <c r="AY116" s="852"/>
      <c r="AZ116" s="669"/>
      <c r="BA116" s="669"/>
      <c r="BB116" s="1114"/>
    </row>
    <row r="117" spans="1:54" ht="31.2" hidden="1">
      <c r="A117" s="1106"/>
      <c r="B117" s="1125"/>
      <c r="C117" s="1125"/>
      <c r="D117" s="801" t="s">
        <v>43</v>
      </c>
      <c r="E117" s="747"/>
      <c r="F117" s="747"/>
      <c r="G117" s="743"/>
      <c r="H117" s="586"/>
      <c r="I117" s="586"/>
      <c r="J117" s="586"/>
      <c r="K117" s="587"/>
      <c r="L117" s="587"/>
      <c r="M117" s="587"/>
      <c r="N117" s="589"/>
      <c r="O117" s="589"/>
      <c r="P117" s="589"/>
      <c r="Q117" s="590"/>
      <c r="R117" s="590"/>
      <c r="S117" s="590"/>
      <c r="T117" s="592"/>
      <c r="U117" s="592"/>
      <c r="V117" s="592"/>
      <c r="W117" s="593"/>
      <c r="X117" s="593"/>
      <c r="Y117" s="593"/>
      <c r="Z117" s="594"/>
      <c r="AA117" s="595"/>
      <c r="AB117" s="596"/>
      <c r="AC117" s="834"/>
      <c r="AD117" s="835"/>
      <c r="AE117" s="598"/>
      <c r="AF117" s="599"/>
      <c r="AG117" s="836"/>
      <c r="AH117" s="837"/>
      <c r="AI117" s="601"/>
      <c r="AJ117" s="602"/>
      <c r="AK117" s="603"/>
      <c r="AL117" s="604"/>
      <c r="AM117" s="838"/>
      <c r="AN117" s="605"/>
      <c r="AO117" s="606"/>
      <c r="AP117" s="607"/>
      <c r="AQ117" s="608"/>
      <c r="AR117" s="606"/>
      <c r="AS117" s="609"/>
      <c r="AT117" s="610"/>
      <c r="AU117" s="611"/>
      <c r="AV117" s="771"/>
      <c r="AW117" s="610"/>
      <c r="AX117" s="612"/>
      <c r="AY117" s="839"/>
      <c r="AZ117" s="614"/>
      <c r="BA117" s="614"/>
      <c r="BB117" s="1115"/>
    </row>
    <row r="118" spans="1:54" ht="22.5" customHeight="1">
      <c r="A118" s="1104" t="s">
        <v>14</v>
      </c>
      <c r="B118" s="1107" t="s">
        <v>305</v>
      </c>
      <c r="C118" s="1107" t="s">
        <v>303</v>
      </c>
      <c r="D118" s="826" t="s">
        <v>41</v>
      </c>
      <c r="E118" s="943">
        <f t="shared" ref="E118:N118" si="10">E121</f>
        <v>44</v>
      </c>
      <c r="F118" s="943">
        <f t="shared" si="10"/>
        <v>44</v>
      </c>
      <c r="G118" s="916">
        <f>G121</f>
        <v>100</v>
      </c>
      <c r="H118" s="997">
        <f t="shared" si="10"/>
        <v>0</v>
      </c>
      <c r="I118" s="997">
        <f t="shared" si="10"/>
        <v>0</v>
      </c>
      <c r="J118" s="717">
        <f t="shared" si="10"/>
        <v>0</v>
      </c>
      <c r="K118" s="718">
        <f t="shared" si="10"/>
        <v>22</v>
      </c>
      <c r="L118" s="968">
        <f t="shared" si="10"/>
        <v>22</v>
      </c>
      <c r="M118" s="718">
        <f t="shared" si="10"/>
        <v>0</v>
      </c>
      <c r="N118" s="719">
        <f t="shared" si="10"/>
        <v>11</v>
      </c>
      <c r="O118" s="1004">
        <f t="shared" ref="O118:U118" si="11">O121</f>
        <v>11</v>
      </c>
      <c r="P118" s="719">
        <f t="shared" si="11"/>
        <v>100</v>
      </c>
      <c r="Q118" s="720">
        <f t="shared" si="11"/>
        <v>11</v>
      </c>
      <c r="R118" s="949">
        <f t="shared" si="11"/>
        <v>11</v>
      </c>
      <c r="S118" s="949">
        <f t="shared" si="11"/>
        <v>100</v>
      </c>
      <c r="T118" s="921">
        <f t="shared" si="11"/>
        <v>0</v>
      </c>
      <c r="U118" s="921">
        <f t="shared" si="11"/>
        <v>0</v>
      </c>
      <c r="V118" s="721"/>
      <c r="W118" s="948">
        <f>W121</f>
        <v>0</v>
      </c>
      <c r="X118" s="948">
        <f>X121</f>
        <v>0</v>
      </c>
      <c r="Y118" s="722"/>
      <c r="Z118" s="951">
        <f>Z121</f>
        <v>0</v>
      </c>
      <c r="AA118" s="724"/>
      <c r="AB118" s="725"/>
      <c r="AC118" s="987">
        <f>AC121</f>
        <v>0</v>
      </c>
      <c r="AD118" s="828"/>
      <c r="AE118" s="727">
        <f>AE121</f>
        <v>0</v>
      </c>
      <c r="AF118" s="728"/>
      <c r="AG118" s="829"/>
      <c r="AH118" s="979">
        <f>AH121</f>
        <v>0</v>
      </c>
      <c r="AI118" s="730"/>
      <c r="AJ118" s="969">
        <f>AJ121</f>
        <v>0</v>
      </c>
      <c r="AK118" s="732"/>
      <c r="AL118" s="733"/>
      <c r="AM118" s="985"/>
      <c r="AN118" s="734"/>
      <c r="AO118" s="970">
        <f>AO121</f>
        <v>0</v>
      </c>
      <c r="AP118" s="736"/>
      <c r="AQ118" s="737"/>
      <c r="AR118" s="735">
        <f>AR121</f>
        <v>0</v>
      </c>
      <c r="AS118" s="738"/>
      <c r="AT118" s="971">
        <f>AT121</f>
        <v>0</v>
      </c>
      <c r="AU118" s="1031">
        <f>AU121</f>
        <v>0</v>
      </c>
      <c r="AV118" s="832"/>
      <c r="AW118" s="739"/>
      <c r="AX118" s="741">
        <f>AX121</f>
        <v>0</v>
      </c>
      <c r="AY118" s="972">
        <f>AY121</f>
        <v>0</v>
      </c>
      <c r="AZ118" s="742">
        <v>0</v>
      </c>
      <c r="BA118" s="742"/>
      <c r="BB118" s="1113"/>
    </row>
    <row r="119" spans="1:54" ht="36.75" customHeight="1">
      <c r="A119" s="1105"/>
      <c r="B119" s="1124"/>
      <c r="C119" s="1124"/>
      <c r="D119" s="764" t="s">
        <v>37</v>
      </c>
      <c r="E119" s="747"/>
      <c r="F119" s="747"/>
      <c r="G119" s="743"/>
      <c r="H119" s="586"/>
      <c r="I119" s="586"/>
      <c r="J119" s="586"/>
      <c r="K119" s="587"/>
      <c r="L119" s="587"/>
      <c r="M119" s="587"/>
      <c r="N119" s="589"/>
      <c r="O119" s="589"/>
      <c r="P119" s="589"/>
      <c r="Q119" s="590"/>
      <c r="R119" s="590"/>
      <c r="S119" s="590"/>
      <c r="T119" s="592"/>
      <c r="U119" s="592"/>
      <c r="V119" s="592"/>
      <c r="W119" s="593"/>
      <c r="X119" s="593"/>
      <c r="Y119" s="593"/>
      <c r="Z119" s="594"/>
      <c r="AA119" s="595"/>
      <c r="AB119" s="596"/>
      <c r="AC119" s="834"/>
      <c r="AD119" s="835"/>
      <c r="AE119" s="598"/>
      <c r="AF119" s="599"/>
      <c r="AG119" s="836"/>
      <c r="AH119" s="837"/>
      <c r="AI119" s="601"/>
      <c r="AJ119" s="602"/>
      <c r="AK119" s="603"/>
      <c r="AL119" s="604"/>
      <c r="AM119" s="838"/>
      <c r="AN119" s="605"/>
      <c r="AO119" s="606"/>
      <c r="AP119" s="607"/>
      <c r="AQ119" s="608"/>
      <c r="AR119" s="606"/>
      <c r="AS119" s="609"/>
      <c r="AT119" s="610"/>
      <c r="AU119" s="611"/>
      <c r="AV119" s="771"/>
      <c r="AW119" s="610"/>
      <c r="AX119" s="612"/>
      <c r="AY119" s="839"/>
      <c r="AZ119" s="614"/>
      <c r="BA119" s="614"/>
      <c r="BB119" s="1114"/>
    </row>
    <row r="120" spans="1:54" ht="52.5" customHeight="1">
      <c r="A120" s="1105"/>
      <c r="B120" s="1124"/>
      <c r="C120" s="1124"/>
      <c r="D120" s="774" t="s">
        <v>2</v>
      </c>
      <c r="E120" s="775"/>
      <c r="F120" s="775"/>
      <c r="G120" s="776"/>
      <c r="H120" s="616"/>
      <c r="I120" s="616"/>
      <c r="J120" s="616"/>
      <c r="K120" s="617"/>
      <c r="L120" s="617"/>
      <c r="M120" s="617"/>
      <c r="N120" s="619"/>
      <c r="O120" s="619"/>
      <c r="P120" s="619"/>
      <c r="Q120" s="620"/>
      <c r="R120" s="620"/>
      <c r="S120" s="620"/>
      <c r="T120" s="622"/>
      <c r="U120" s="622"/>
      <c r="V120" s="622"/>
      <c r="W120" s="623"/>
      <c r="X120" s="623"/>
      <c r="Y120" s="623"/>
      <c r="Z120" s="624"/>
      <c r="AA120" s="625"/>
      <c r="AB120" s="626"/>
      <c r="AC120" s="840"/>
      <c r="AD120" s="841"/>
      <c r="AE120" s="628"/>
      <c r="AF120" s="629"/>
      <c r="AG120" s="842"/>
      <c r="AH120" s="843"/>
      <c r="AI120" s="631"/>
      <c r="AJ120" s="632"/>
      <c r="AK120" s="633"/>
      <c r="AL120" s="634"/>
      <c r="AM120" s="844"/>
      <c r="AN120" s="635"/>
      <c r="AO120" s="636"/>
      <c r="AP120" s="637"/>
      <c r="AQ120" s="638"/>
      <c r="AR120" s="636"/>
      <c r="AS120" s="639"/>
      <c r="AT120" s="640"/>
      <c r="AU120" s="641"/>
      <c r="AV120" s="845"/>
      <c r="AW120" s="640"/>
      <c r="AX120" s="642"/>
      <c r="AY120" s="846"/>
      <c r="AZ120" s="644"/>
      <c r="BA120" s="644"/>
      <c r="BB120" s="1114"/>
    </row>
    <row r="121" spans="1:54" ht="22.5" customHeight="1">
      <c r="A121" s="1105"/>
      <c r="B121" s="1124"/>
      <c r="C121" s="1124"/>
      <c r="D121" s="788" t="s">
        <v>286</v>
      </c>
      <c r="E121" s="932">
        <f>H121+K121+N121+Q121+T121+W121+Z121+AE121+AJ121+AO121+AT121+AY121</f>
        <v>44</v>
      </c>
      <c r="F121" s="943">
        <f>I121+L121+O121+R121+U121+X121+AC121+AH121+AM121+AR121+AU121+AZ121</f>
        <v>44</v>
      </c>
      <c r="G121" s="917">
        <f>F121*100/E121</f>
        <v>100</v>
      </c>
      <c r="H121" s="997">
        <v>0</v>
      </c>
      <c r="I121" s="1001"/>
      <c r="J121" s="616">
        <v>0</v>
      </c>
      <c r="K121" s="617">
        <v>22</v>
      </c>
      <c r="L121" s="967">
        <v>22</v>
      </c>
      <c r="M121" s="617">
        <v>0</v>
      </c>
      <c r="N121" s="619">
        <v>11</v>
      </c>
      <c r="O121" s="1002">
        <v>11</v>
      </c>
      <c r="P121" s="619">
        <v>100</v>
      </c>
      <c r="Q121" s="620">
        <v>11</v>
      </c>
      <c r="R121" s="924">
        <v>11</v>
      </c>
      <c r="S121" s="924">
        <f>R121*100/Q121</f>
        <v>100</v>
      </c>
      <c r="T121" s="920">
        <v>0</v>
      </c>
      <c r="U121" s="920"/>
      <c r="V121" s="622"/>
      <c r="W121" s="925">
        <v>0</v>
      </c>
      <c r="X121" s="925"/>
      <c r="Y121" s="623"/>
      <c r="Z121" s="926">
        <v>0</v>
      </c>
      <c r="AA121" s="625"/>
      <c r="AB121" s="626"/>
      <c r="AC121" s="986"/>
      <c r="AD121" s="841"/>
      <c r="AE121" s="963">
        <v>0</v>
      </c>
      <c r="AF121" s="629"/>
      <c r="AG121" s="842"/>
      <c r="AH121" s="978"/>
      <c r="AI121" s="631"/>
      <c r="AJ121" s="964">
        <v>0</v>
      </c>
      <c r="AK121" s="633"/>
      <c r="AL121" s="634"/>
      <c r="AM121" s="1029"/>
      <c r="AN121" s="635"/>
      <c r="AO121" s="965">
        <v>0</v>
      </c>
      <c r="AP121" s="637"/>
      <c r="AQ121" s="638"/>
      <c r="AR121" s="636"/>
      <c r="AS121" s="639"/>
      <c r="AT121" s="966">
        <v>0</v>
      </c>
      <c r="AU121" s="994"/>
      <c r="AV121" s="784"/>
      <c r="AW121" s="640"/>
      <c r="AX121" s="642">
        <v>0</v>
      </c>
      <c r="AY121" s="942">
        <v>0</v>
      </c>
      <c r="AZ121" s="644">
        <v>0</v>
      </c>
      <c r="BA121" s="644"/>
      <c r="BB121" s="1114"/>
    </row>
    <row r="122" spans="1:54" ht="85.5" customHeight="1">
      <c r="A122" s="1105"/>
      <c r="B122" s="1124"/>
      <c r="C122" s="1124"/>
      <c r="D122" s="788" t="s">
        <v>293</v>
      </c>
      <c r="E122" s="744"/>
      <c r="F122" s="744"/>
      <c r="G122" s="745"/>
      <c r="H122" s="670"/>
      <c r="I122" s="670"/>
      <c r="J122" s="670"/>
      <c r="K122" s="671"/>
      <c r="L122" s="671"/>
      <c r="M122" s="671"/>
      <c r="N122" s="645"/>
      <c r="O122" s="645"/>
      <c r="P122" s="645"/>
      <c r="Q122" s="646"/>
      <c r="R122" s="646"/>
      <c r="S122" s="646"/>
      <c r="T122" s="648"/>
      <c r="U122" s="648"/>
      <c r="V122" s="648"/>
      <c r="W122" s="649"/>
      <c r="X122" s="649"/>
      <c r="Y122" s="649"/>
      <c r="Z122" s="650"/>
      <c r="AA122" s="651"/>
      <c r="AB122" s="652"/>
      <c r="AC122" s="847"/>
      <c r="AD122" s="848"/>
      <c r="AE122" s="654"/>
      <c r="AF122" s="655"/>
      <c r="AG122" s="849"/>
      <c r="AH122" s="850"/>
      <c r="AI122" s="657"/>
      <c r="AJ122" s="658"/>
      <c r="AK122" s="659"/>
      <c r="AL122" s="660"/>
      <c r="AM122" s="851"/>
      <c r="AN122" s="661"/>
      <c r="AO122" s="662"/>
      <c r="AP122" s="663"/>
      <c r="AQ122" s="664"/>
      <c r="AR122" s="662"/>
      <c r="AS122" s="665"/>
      <c r="AT122" s="666"/>
      <c r="AU122" s="667"/>
      <c r="AV122" s="798"/>
      <c r="AW122" s="666"/>
      <c r="AX122" s="668"/>
      <c r="AY122" s="852"/>
      <c r="AZ122" s="669"/>
      <c r="BA122" s="669"/>
      <c r="BB122" s="1114"/>
    </row>
    <row r="123" spans="1:54" ht="22.5" customHeight="1">
      <c r="A123" s="1105"/>
      <c r="B123" s="1124"/>
      <c r="C123" s="1124"/>
      <c r="D123" s="788" t="s">
        <v>287</v>
      </c>
      <c r="E123" s="744"/>
      <c r="F123" s="744"/>
      <c r="G123" s="745"/>
      <c r="H123" s="670"/>
      <c r="I123" s="670"/>
      <c r="J123" s="670"/>
      <c r="K123" s="671"/>
      <c r="L123" s="671"/>
      <c r="M123" s="671"/>
      <c r="N123" s="645"/>
      <c r="O123" s="645"/>
      <c r="P123" s="645"/>
      <c r="Q123" s="646"/>
      <c r="R123" s="646"/>
      <c r="S123" s="646"/>
      <c r="T123" s="648"/>
      <c r="U123" s="648"/>
      <c r="V123" s="648"/>
      <c r="W123" s="649"/>
      <c r="X123" s="649"/>
      <c r="Y123" s="649"/>
      <c r="Z123" s="650"/>
      <c r="AA123" s="651"/>
      <c r="AB123" s="652"/>
      <c r="AC123" s="847"/>
      <c r="AD123" s="848"/>
      <c r="AE123" s="654"/>
      <c r="AF123" s="655"/>
      <c r="AG123" s="849"/>
      <c r="AH123" s="850"/>
      <c r="AI123" s="657"/>
      <c r="AJ123" s="658"/>
      <c r="AK123" s="659"/>
      <c r="AL123" s="660"/>
      <c r="AM123" s="851"/>
      <c r="AN123" s="661"/>
      <c r="AO123" s="662"/>
      <c r="AP123" s="663"/>
      <c r="AQ123" s="664"/>
      <c r="AR123" s="662"/>
      <c r="AS123" s="665"/>
      <c r="AT123" s="666"/>
      <c r="AU123" s="667"/>
      <c r="AV123" s="798"/>
      <c r="AW123" s="666"/>
      <c r="AX123" s="668"/>
      <c r="AY123" s="852"/>
      <c r="AZ123" s="669"/>
      <c r="BA123" s="669"/>
      <c r="BB123" s="1114"/>
    </row>
    <row r="124" spans="1:54" ht="31.2">
      <c r="A124" s="1106"/>
      <c r="B124" s="1125"/>
      <c r="C124" s="1125"/>
      <c r="D124" s="801" t="s">
        <v>43</v>
      </c>
      <c r="E124" s="747"/>
      <c r="F124" s="747"/>
      <c r="G124" s="743"/>
      <c r="H124" s="586"/>
      <c r="I124" s="586"/>
      <c r="J124" s="586"/>
      <c r="K124" s="587"/>
      <c r="L124" s="587"/>
      <c r="M124" s="587"/>
      <c r="N124" s="589"/>
      <c r="O124" s="589"/>
      <c r="P124" s="589"/>
      <c r="Q124" s="590"/>
      <c r="R124" s="590"/>
      <c r="S124" s="590"/>
      <c r="T124" s="592"/>
      <c r="U124" s="592"/>
      <c r="V124" s="592"/>
      <c r="W124" s="593"/>
      <c r="X124" s="593"/>
      <c r="Y124" s="593"/>
      <c r="Z124" s="594"/>
      <c r="AA124" s="595"/>
      <c r="AB124" s="596"/>
      <c r="AC124" s="834"/>
      <c r="AD124" s="835"/>
      <c r="AE124" s="598"/>
      <c r="AF124" s="599"/>
      <c r="AG124" s="836"/>
      <c r="AH124" s="837"/>
      <c r="AI124" s="601"/>
      <c r="AJ124" s="602"/>
      <c r="AK124" s="603"/>
      <c r="AL124" s="604"/>
      <c r="AM124" s="838"/>
      <c r="AN124" s="605"/>
      <c r="AO124" s="606"/>
      <c r="AP124" s="607"/>
      <c r="AQ124" s="608"/>
      <c r="AR124" s="606"/>
      <c r="AS124" s="609"/>
      <c r="AT124" s="610"/>
      <c r="AU124" s="611"/>
      <c r="AV124" s="771"/>
      <c r="AW124" s="610"/>
      <c r="AX124" s="612"/>
      <c r="AY124" s="839"/>
      <c r="AZ124" s="614"/>
      <c r="BA124" s="614"/>
      <c r="BB124" s="1115"/>
    </row>
    <row r="125" spans="1:54" ht="22.5" customHeight="1">
      <c r="A125" s="1237" t="s">
        <v>15</v>
      </c>
      <c r="B125" s="1107" t="s">
        <v>356</v>
      </c>
      <c r="C125" s="1107" t="s">
        <v>303</v>
      </c>
      <c r="D125" s="826" t="s">
        <v>41</v>
      </c>
      <c r="E125" s="715">
        <f>E128</f>
        <v>99.800000000000011</v>
      </c>
      <c r="F125" s="943">
        <f>F128</f>
        <v>49.95</v>
      </c>
      <c r="G125" s="916">
        <f>G128</f>
        <v>50.050100200400799</v>
      </c>
      <c r="H125" s="717">
        <v>0</v>
      </c>
      <c r="I125" s="717">
        <v>0</v>
      </c>
      <c r="J125" s="717"/>
      <c r="K125" s="718">
        <v>0</v>
      </c>
      <c r="L125" s="718">
        <v>0</v>
      </c>
      <c r="M125" s="718"/>
      <c r="N125" s="1004">
        <f>N128</f>
        <v>24.95</v>
      </c>
      <c r="O125" s="719">
        <f>O128</f>
        <v>25</v>
      </c>
      <c r="P125" s="719"/>
      <c r="Q125" s="720">
        <f>Q128</f>
        <v>0</v>
      </c>
      <c r="R125" s="949">
        <f>R128</f>
        <v>0</v>
      </c>
      <c r="S125" s="949">
        <f>S128</f>
        <v>0</v>
      </c>
      <c r="T125" s="721">
        <v>0</v>
      </c>
      <c r="U125" s="721">
        <v>0</v>
      </c>
      <c r="V125" s="721"/>
      <c r="W125" s="722">
        <f>W128</f>
        <v>24.95</v>
      </c>
      <c r="X125" s="948">
        <f>X128</f>
        <v>24.95</v>
      </c>
      <c r="Y125" s="722"/>
      <c r="Z125" s="723">
        <v>0</v>
      </c>
      <c r="AA125" s="724"/>
      <c r="AB125" s="725"/>
      <c r="AC125" s="827">
        <v>0</v>
      </c>
      <c r="AD125" s="828"/>
      <c r="AE125" s="727">
        <v>0</v>
      </c>
      <c r="AF125" s="728"/>
      <c r="AG125" s="829"/>
      <c r="AH125" s="830">
        <v>0</v>
      </c>
      <c r="AI125" s="730"/>
      <c r="AJ125" s="731">
        <v>0</v>
      </c>
      <c r="AK125" s="732"/>
      <c r="AL125" s="733"/>
      <c r="AM125" s="831">
        <v>0</v>
      </c>
      <c r="AN125" s="734"/>
      <c r="AO125" s="735">
        <v>0</v>
      </c>
      <c r="AP125" s="736"/>
      <c r="AQ125" s="737"/>
      <c r="AR125" s="735">
        <v>0</v>
      </c>
      <c r="AS125" s="738"/>
      <c r="AT125" s="739">
        <v>0</v>
      </c>
      <c r="AU125" s="740">
        <v>0</v>
      </c>
      <c r="AV125" s="832"/>
      <c r="AW125" s="739"/>
      <c r="AX125" s="741"/>
      <c r="AY125" s="833">
        <v>0</v>
      </c>
      <c r="AZ125" s="742">
        <v>0</v>
      </c>
      <c r="BA125" s="742"/>
      <c r="BB125" s="1113" t="s">
        <v>348</v>
      </c>
    </row>
    <row r="126" spans="1:54" ht="36.75" customHeight="1">
      <c r="A126" s="1105"/>
      <c r="B126" s="1124"/>
      <c r="C126" s="1124"/>
      <c r="D126" s="764" t="s">
        <v>37</v>
      </c>
      <c r="E126" s="747"/>
      <c r="F126" s="747"/>
      <c r="G126" s="743"/>
      <c r="H126" s="586"/>
      <c r="I126" s="586"/>
      <c r="J126" s="586"/>
      <c r="K126" s="587"/>
      <c r="L126" s="587"/>
      <c r="M126" s="587"/>
      <c r="N126" s="589"/>
      <c r="O126" s="589"/>
      <c r="P126" s="589"/>
      <c r="Q126" s="590"/>
      <c r="R126" s="590"/>
      <c r="S126" s="590"/>
      <c r="T126" s="592"/>
      <c r="U126" s="592"/>
      <c r="V126" s="592"/>
      <c r="W126" s="593"/>
      <c r="X126" s="593"/>
      <c r="Y126" s="593"/>
      <c r="Z126" s="594"/>
      <c r="AA126" s="595"/>
      <c r="AB126" s="596"/>
      <c r="AC126" s="834"/>
      <c r="AD126" s="835"/>
      <c r="AE126" s="598"/>
      <c r="AF126" s="599"/>
      <c r="AG126" s="836"/>
      <c r="AH126" s="837"/>
      <c r="AI126" s="601"/>
      <c r="AJ126" s="602"/>
      <c r="AK126" s="603"/>
      <c r="AL126" s="604"/>
      <c r="AM126" s="838"/>
      <c r="AN126" s="605"/>
      <c r="AO126" s="606"/>
      <c r="AP126" s="607"/>
      <c r="AQ126" s="608"/>
      <c r="AR126" s="606"/>
      <c r="AS126" s="609"/>
      <c r="AT126" s="610"/>
      <c r="AU126" s="611"/>
      <c r="AV126" s="771"/>
      <c r="AW126" s="610"/>
      <c r="AX126" s="612"/>
      <c r="AY126" s="839"/>
      <c r="AZ126" s="614"/>
      <c r="BA126" s="614"/>
      <c r="BB126" s="1114"/>
    </row>
    <row r="127" spans="1:54" ht="52.5" customHeight="1">
      <c r="A127" s="1105"/>
      <c r="B127" s="1124"/>
      <c r="C127" s="1124"/>
      <c r="D127" s="774" t="s">
        <v>2</v>
      </c>
      <c r="E127" s="775"/>
      <c r="F127" s="775"/>
      <c r="G127" s="776"/>
      <c r="H127" s="616"/>
      <c r="I127" s="616"/>
      <c r="J127" s="616"/>
      <c r="K127" s="617"/>
      <c r="L127" s="617"/>
      <c r="M127" s="617"/>
      <c r="N127" s="619"/>
      <c r="O127" s="619"/>
      <c r="P127" s="619"/>
      <c r="Q127" s="620"/>
      <c r="R127" s="620"/>
      <c r="S127" s="620"/>
      <c r="T127" s="622"/>
      <c r="U127" s="622"/>
      <c r="V127" s="622"/>
      <c r="W127" s="623"/>
      <c r="X127" s="623"/>
      <c r="Y127" s="623"/>
      <c r="Z127" s="624"/>
      <c r="AA127" s="625"/>
      <c r="AB127" s="626"/>
      <c r="AC127" s="840"/>
      <c r="AD127" s="841"/>
      <c r="AE127" s="628"/>
      <c r="AF127" s="629"/>
      <c r="AG127" s="842"/>
      <c r="AH127" s="843"/>
      <c r="AI127" s="631"/>
      <c r="AJ127" s="632"/>
      <c r="AK127" s="633"/>
      <c r="AL127" s="634"/>
      <c r="AM127" s="844"/>
      <c r="AN127" s="635"/>
      <c r="AO127" s="636"/>
      <c r="AP127" s="637"/>
      <c r="AQ127" s="638"/>
      <c r="AR127" s="636"/>
      <c r="AS127" s="639"/>
      <c r="AT127" s="640"/>
      <c r="AU127" s="641"/>
      <c r="AV127" s="845"/>
      <c r="AW127" s="640"/>
      <c r="AX127" s="642"/>
      <c r="AY127" s="846"/>
      <c r="AZ127" s="644"/>
      <c r="BA127" s="644"/>
      <c r="BB127" s="1114"/>
    </row>
    <row r="128" spans="1:54" ht="22.5" customHeight="1">
      <c r="A128" s="1105"/>
      <c r="B128" s="1124"/>
      <c r="C128" s="1124"/>
      <c r="D128" s="788" t="s">
        <v>286</v>
      </c>
      <c r="E128" s="775">
        <f>H128+K128+N128+Q128+T128+W128+Z128+AE128+AJ128+AO128+AT128+AY128</f>
        <v>99.800000000000011</v>
      </c>
      <c r="F128" s="943">
        <f>O128+X128+AM128+AZ128</f>
        <v>49.95</v>
      </c>
      <c r="G128" s="917">
        <f>F128*100/E128</f>
        <v>50.050100200400799</v>
      </c>
      <c r="H128" s="616">
        <v>0</v>
      </c>
      <c r="I128" s="616">
        <v>0</v>
      </c>
      <c r="J128" s="616"/>
      <c r="K128" s="617">
        <v>0</v>
      </c>
      <c r="L128" s="617">
        <v>0</v>
      </c>
      <c r="M128" s="617"/>
      <c r="N128" s="1002">
        <v>24.95</v>
      </c>
      <c r="O128" s="619">
        <v>25</v>
      </c>
      <c r="P128" s="619"/>
      <c r="Q128" s="620">
        <v>0</v>
      </c>
      <c r="R128" s="924"/>
      <c r="S128" s="924">
        <v>0</v>
      </c>
      <c r="T128" s="622">
        <v>0</v>
      </c>
      <c r="U128" s="622">
        <v>0</v>
      </c>
      <c r="V128" s="622"/>
      <c r="W128" s="925">
        <v>24.95</v>
      </c>
      <c r="X128" s="925">
        <v>24.95</v>
      </c>
      <c r="Y128" s="623"/>
      <c r="Z128" s="624">
        <v>0</v>
      </c>
      <c r="AA128" s="625"/>
      <c r="AB128" s="626"/>
      <c r="AC128" s="840">
        <v>0</v>
      </c>
      <c r="AD128" s="841"/>
      <c r="AE128" s="628">
        <v>0</v>
      </c>
      <c r="AF128" s="629"/>
      <c r="AG128" s="842"/>
      <c r="AH128" s="843">
        <v>0</v>
      </c>
      <c r="AI128" s="631"/>
      <c r="AJ128" s="632">
        <v>25</v>
      </c>
      <c r="AK128" s="633"/>
      <c r="AL128" s="634"/>
      <c r="AM128" s="844">
        <v>0</v>
      </c>
      <c r="AN128" s="635"/>
      <c r="AO128" s="636">
        <v>0</v>
      </c>
      <c r="AP128" s="637"/>
      <c r="AQ128" s="638"/>
      <c r="AR128" s="636">
        <v>0</v>
      </c>
      <c r="AS128" s="639"/>
      <c r="AT128" s="640">
        <v>0</v>
      </c>
      <c r="AU128" s="783">
        <v>0</v>
      </c>
      <c r="AV128" s="784"/>
      <c r="AW128" s="640"/>
      <c r="AX128" s="642"/>
      <c r="AY128" s="846">
        <v>24.9</v>
      </c>
      <c r="AZ128" s="644">
        <v>0</v>
      </c>
      <c r="BA128" s="644"/>
      <c r="BB128" s="1114"/>
    </row>
    <row r="129" spans="1:54" ht="85.5" customHeight="1">
      <c r="A129" s="1105"/>
      <c r="B129" s="1124"/>
      <c r="C129" s="1124"/>
      <c r="D129" s="788" t="s">
        <v>293</v>
      </c>
      <c r="E129" s="744"/>
      <c r="F129" s="744"/>
      <c r="G129" s="745"/>
      <c r="H129" s="670"/>
      <c r="I129" s="670"/>
      <c r="J129" s="670"/>
      <c r="K129" s="671"/>
      <c r="L129" s="671"/>
      <c r="M129" s="671"/>
      <c r="N129" s="645"/>
      <c r="O129" s="645"/>
      <c r="P129" s="645"/>
      <c r="Q129" s="646"/>
      <c r="R129" s="646"/>
      <c r="S129" s="646"/>
      <c r="T129" s="648"/>
      <c r="U129" s="648"/>
      <c r="V129" s="648"/>
      <c r="W129" s="649"/>
      <c r="X129" s="649"/>
      <c r="Y129" s="649"/>
      <c r="Z129" s="650"/>
      <c r="AA129" s="651"/>
      <c r="AB129" s="652"/>
      <c r="AC129" s="847"/>
      <c r="AD129" s="848"/>
      <c r="AE129" s="654"/>
      <c r="AF129" s="655"/>
      <c r="AG129" s="849"/>
      <c r="AH129" s="850"/>
      <c r="AI129" s="657"/>
      <c r="AJ129" s="658"/>
      <c r="AK129" s="659"/>
      <c r="AL129" s="660"/>
      <c r="AM129" s="851"/>
      <c r="AN129" s="661"/>
      <c r="AO129" s="662"/>
      <c r="AP129" s="663"/>
      <c r="AQ129" s="664"/>
      <c r="AR129" s="662"/>
      <c r="AS129" s="665"/>
      <c r="AT129" s="666"/>
      <c r="AU129" s="667"/>
      <c r="AV129" s="798"/>
      <c r="AW129" s="666"/>
      <c r="AX129" s="668"/>
      <c r="AY129" s="852"/>
      <c r="AZ129" s="669"/>
      <c r="BA129" s="669"/>
      <c r="BB129" s="1114"/>
    </row>
    <row r="130" spans="1:54" ht="22.5" customHeight="1">
      <c r="A130" s="1105"/>
      <c r="B130" s="1124"/>
      <c r="C130" s="1124"/>
      <c r="D130" s="788" t="s">
        <v>287</v>
      </c>
      <c r="E130" s="744"/>
      <c r="F130" s="744"/>
      <c r="G130" s="745"/>
      <c r="H130" s="670"/>
      <c r="I130" s="670"/>
      <c r="J130" s="670"/>
      <c r="K130" s="671"/>
      <c r="L130" s="671"/>
      <c r="M130" s="671"/>
      <c r="N130" s="645"/>
      <c r="O130" s="645"/>
      <c r="P130" s="645"/>
      <c r="Q130" s="646"/>
      <c r="R130" s="646"/>
      <c r="S130" s="646"/>
      <c r="T130" s="648"/>
      <c r="U130" s="648"/>
      <c r="V130" s="648"/>
      <c r="W130" s="649"/>
      <c r="X130" s="649"/>
      <c r="Y130" s="649"/>
      <c r="Z130" s="650"/>
      <c r="AA130" s="651"/>
      <c r="AB130" s="652"/>
      <c r="AC130" s="847"/>
      <c r="AD130" s="848"/>
      <c r="AE130" s="654"/>
      <c r="AF130" s="655"/>
      <c r="AG130" s="849"/>
      <c r="AH130" s="850"/>
      <c r="AI130" s="657"/>
      <c r="AJ130" s="658"/>
      <c r="AK130" s="659"/>
      <c r="AL130" s="660"/>
      <c r="AM130" s="851"/>
      <c r="AN130" s="661"/>
      <c r="AO130" s="662"/>
      <c r="AP130" s="663"/>
      <c r="AQ130" s="664"/>
      <c r="AR130" s="662"/>
      <c r="AS130" s="665"/>
      <c r="AT130" s="666"/>
      <c r="AU130" s="667"/>
      <c r="AV130" s="798"/>
      <c r="AW130" s="666"/>
      <c r="AX130" s="668"/>
      <c r="AY130" s="852"/>
      <c r="AZ130" s="669"/>
      <c r="BA130" s="669"/>
      <c r="BB130" s="1114"/>
    </row>
    <row r="131" spans="1:54" ht="31.2">
      <c r="A131" s="1106"/>
      <c r="B131" s="1125"/>
      <c r="C131" s="1125"/>
      <c r="D131" s="801" t="s">
        <v>43</v>
      </c>
      <c r="E131" s="747"/>
      <c r="F131" s="747"/>
      <c r="G131" s="743"/>
      <c r="H131" s="586"/>
      <c r="I131" s="586"/>
      <c r="J131" s="586"/>
      <c r="K131" s="587"/>
      <c r="L131" s="587"/>
      <c r="M131" s="587"/>
      <c r="N131" s="589"/>
      <c r="O131" s="589"/>
      <c r="P131" s="589"/>
      <c r="Q131" s="590"/>
      <c r="R131" s="590"/>
      <c r="S131" s="590"/>
      <c r="T131" s="592"/>
      <c r="U131" s="592"/>
      <c r="V131" s="592"/>
      <c r="W131" s="593"/>
      <c r="X131" s="593"/>
      <c r="Y131" s="593"/>
      <c r="Z131" s="594"/>
      <c r="AA131" s="595"/>
      <c r="AB131" s="596"/>
      <c r="AC131" s="834"/>
      <c r="AD131" s="835"/>
      <c r="AE131" s="598"/>
      <c r="AF131" s="599"/>
      <c r="AG131" s="836"/>
      <c r="AH131" s="837"/>
      <c r="AI131" s="601"/>
      <c r="AJ131" s="602"/>
      <c r="AK131" s="603"/>
      <c r="AL131" s="604"/>
      <c r="AM131" s="838"/>
      <c r="AN131" s="605"/>
      <c r="AO131" s="606"/>
      <c r="AP131" s="607"/>
      <c r="AQ131" s="608"/>
      <c r="AR131" s="606"/>
      <c r="AS131" s="609"/>
      <c r="AT131" s="610"/>
      <c r="AU131" s="611"/>
      <c r="AV131" s="771"/>
      <c r="AW131" s="610"/>
      <c r="AX131" s="612"/>
      <c r="AY131" s="839"/>
      <c r="AZ131" s="614"/>
      <c r="BA131" s="614"/>
      <c r="BB131" s="1115"/>
    </row>
    <row r="132" spans="1:54" ht="22.5" customHeight="1">
      <c r="A132" s="1104" t="s">
        <v>335</v>
      </c>
      <c r="B132" s="1107" t="s">
        <v>306</v>
      </c>
      <c r="C132" s="1107" t="s">
        <v>303</v>
      </c>
      <c r="D132" s="826" t="s">
        <v>41</v>
      </c>
      <c r="E132" s="715">
        <f>E135</f>
        <v>70</v>
      </c>
      <c r="F132" s="715">
        <v>0</v>
      </c>
      <c r="G132" s="716">
        <f>G135</f>
        <v>0</v>
      </c>
      <c r="H132" s="717">
        <v>0</v>
      </c>
      <c r="I132" s="717">
        <v>0</v>
      </c>
      <c r="J132" s="717"/>
      <c r="K132" s="718">
        <v>0</v>
      </c>
      <c r="L132" s="718">
        <v>0</v>
      </c>
      <c r="M132" s="718"/>
      <c r="N132" s="719">
        <v>0</v>
      </c>
      <c r="O132" s="719">
        <v>0</v>
      </c>
      <c r="P132" s="719"/>
      <c r="Q132" s="720">
        <v>0</v>
      </c>
      <c r="R132" s="720">
        <v>0</v>
      </c>
      <c r="S132" s="720"/>
      <c r="T132" s="721">
        <v>0</v>
      </c>
      <c r="U132" s="721">
        <v>0</v>
      </c>
      <c r="V132" s="721"/>
      <c r="W132" s="722">
        <v>0</v>
      </c>
      <c r="X132" s="722">
        <v>0</v>
      </c>
      <c r="Y132" s="722"/>
      <c r="Z132" s="723">
        <v>0</v>
      </c>
      <c r="AA132" s="724"/>
      <c r="AB132" s="725"/>
      <c r="AC132" s="827">
        <v>0</v>
      </c>
      <c r="AD132" s="828"/>
      <c r="AE132" s="727">
        <v>0</v>
      </c>
      <c r="AF132" s="728"/>
      <c r="AG132" s="829"/>
      <c r="AH132" s="830">
        <v>0</v>
      </c>
      <c r="AI132" s="730"/>
      <c r="AJ132" s="731">
        <v>0</v>
      </c>
      <c r="AK132" s="732"/>
      <c r="AL132" s="733"/>
      <c r="AM132" s="831">
        <v>0</v>
      </c>
      <c r="AN132" s="734"/>
      <c r="AO132" s="735">
        <v>0</v>
      </c>
      <c r="AP132" s="736"/>
      <c r="AQ132" s="737"/>
      <c r="AR132" s="735">
        <v>0</v>
      </c>
      <c r="AS132" s="738"/>
      <c r="AT132" s="739">
        <v>0</v>
      </c>
      <c r="AU132" s="740">
        <v>0</v>
      </c>
      <c r="AV132" s="832"/>
      <c r="AW132" s="739"/>
      <c r="AX132" s="741"/>
      <c r="AY132" s="846"/>
      <c r="AZ132" s="742">
        <v>0</v>
      </c>
      <c r="BA132" s="742"/>
      <c r="BB132" s="1113"/>
    </row>
    <row r="133" spans="1:54" ht="36.75" customHeight="1">
      <c r="A133" s="1105"/>
      <c r="B133" s="1124"/>
      <c r="C133" s="1124"/>
      <c r="D133" s="764" t="s">
        <v>37</v>
      </c>
      <c r="E133" s="747"/>
      <c r="F133" s="747"/>
      <c r="G133" s="743"/>
      <c r="H133" s="586"/>
      <c r="I133" s="586"/>
      <c r="J133" s="586"/>
      <c r="K133" s="587"/>
      <c r="L133" s="587"/>
      <c r="M133" s="587"/>
      <c r="N133" s="589"/>
      <c r="O133" s="589"/>
      <c r="P133" s="589"/>
      <c r="Q133" s="590"/>
      <c r="R133" s="590"/>
      <c r="S133" s="590"/>
      <c r="T133" s="592"/>
      <c r="U133" s="592"/>
      <c r="V133" s="592"/>
      <c r="W133" s="593"/>
      <c r="X133" s="593"/>
      <c r="Y133" s="593"/>
      <c r="Z133" s="594"/>
      <c r="AA133" s="595"/>
      <c r="AB133" s="596"/>
      <c r="AC133" s="834"/>
      <c r="AD133" s="835"/>
      <c r="AE133" s="598"/>
      <c r="AF133" s="599"/>
      <c r="AG133" s="836"/>
      <c r="AH133" s="837"/>
      <c r="AI133" s="601"/>
      <c r="AJ133" s="602"/>
      <c r="AK133" s="603"/>
      <c r="AL133" s="604"/>
      <c r="AM133" s="838"/>
      <c r="AN133" s="605"/>
      <c r="AO133" s="606"/>
      <c r="AP133" s="607"/>
      <c r="AQ133" s="608"/>
      <c r="AR133" s="606"/>
      <c r="AS133" s="609"/>
      <c r="AT133" s="610"/>
      <c r="AU133" s="611"/>
      <c r="AV133" s="771"/>
      <c r="AW133" s="610"/>
      <c r="AX133" s="612"/>
      <c r="AY133" s="839"/>
      <c r="AZ133" s="614"/>
      <c r="BA133" s="614"/>
      <c r="BB133" s="1114"/>
    </row>
    <row r="134" spans="1:54" ht="52.5" customHeight="1">
      <c r="A134" s="1105"/>
      <c r="B134" s="1124"/>
      <c r="C134" s="1124"/>
      <c r="D134" s="774" t="s">
        <v>2</v>
      </c>
      <c r="E134" s="775"/>
      <c r="F134" s="775"/>
      <c r="G134" s="776"/>
      <c r="H134" s="616"/>
      <c r="I134" s="616"/>
      <c r="J134" s="616"/>
      <c r="K134" s="617"/>
      <c r="L134" s="617"/>
      <c r="M134" s="617"/>
      <c r="N134" s="619"/>
      <c r="O134" s="619"/>
      <c r="P134" s="619"/>
      <c r="Q134" s="620"/>
      <c r="R134" s="620"/>
      <c r="S134" s="620"/>
      <c r="T134" s="622"/>
      <c r="U134" s="622"/>
      <c r="V134" s="622"/>
      <c r="W134" s="623"/>
      <c r="X134" s="623"/>
      <c r="Y134" s="623"/>
      <c r="Z134" s="624"/>
      <c r="AA134" s="625"/>
      <c r="AB134" s="626"/>
      <c r="AC134" s="840"/>
      <c r="AD134" s="841"/>
      <c r="AE134" s="628"/>
      <c r="AF134" s="629"/>
      <c r="AG134" s="842"/>
      <c r="AH134" s="843"/>
      <c r="AI134" s="631"/>
      <c r="AJ134" s="632"/>
      <c r="AK134" s="633"/>
      <c r="AL134" s="634"/>
      <c r="AM134" s="844"/>
      <c r="AN134" s="635"/>
      <c r="AO134" s="636"/>
      <c r="AP134" s="637"/>
      <c r="AQ134" s="638"/>
      <c r="AR134" s="636"/>
      <c r="AS134" s="639"/>
      <c r="AT134" s="640"/>
      <c r="AU134" s="641"/>
      <c r="AV134" s="845"/>
      <c r="AW134" s="640"/>
      <c r="AX134" s="642"/>
      <c r="AY134" s="846"/>
      <c r="AZ134" s="644"/>
      <c r="BA134" s="644"/>
      <c r="BB134" s="1114"/>
    </row>
    <row r="135" spans="1:54" ht="22.5" customHeight="1">
      <c r="A135" s="1105"/>
      <c r="B135" s="1124"/>
      <c r="C135" s="1124"/>
      <c r="D135" s="788" t="s">
        <v>286</v>
      </c>
      <c r="E135" s="775">
        <f>AY135</f>
        <v>70</v>
      </c>
      <c r="F135" s="715">
        <v>0</v>
      </c>
      <c r="G135" s="776">
        <f>F135*100/E135</f>
        <v>0</v>
      </c>
      <c r="H135" s="616">
        <v>0</v>
      </c>
      <c r="I135" s="616">
        <v>0</v>
      </c>
      <c r="J135" s="616"/>
      <c r="K135" s="617">
        <v>0</v>
      </c>
      <c r="L135" s="617">
        <v>0</v>
      </c>
      <c r="M135" s="617"/>
      <c r="N135" s="619">
        <v>0</v>
      </c>
      <c r="O135" s="619">
        <v>0</v>
      </c>
      <c r="P135" s="619"/>
      <c r="Q135" s="620">
        <v>0</v>
      </c>
      <c r="R135" s="620">
        <v>0</v>
      </c>
      <c r="S135" s="620"/>
      <c r="T135" s="622">
        <v>0</v>
      </c>
      <c r="U135" s="622">
        <v>0</v>
      </c>
      <c r="V135" s="622"/>
      <c r="W135" s="623">
        <v>0</v>
      </c>
      <c r="X135" s="623">
        <v>0</v>
      </c>
      <c r="Y135" s="623"/>
      <c r="Z135" s="624">
        <v>0</v>
      </c>
      <c r="AA135" s="625"/>
      <c r="AB135" s="626"/>
      <c r="AC135" s="840">
        <v>0</v>
      </c>
      <c r="AD135" s="841"/>
      <c r="AE135" s="628">
        <v>0</v>
      </c>
      <c r="AF135" s="629"/>
      <c r="AG135" s="842"/>
      <c r="AH135" s="843">
        <v>0</v>
      </c>
      <c r="AI135" s="631"/>
      <c r="AJ135" s="632">
        <v>0</v>
      </c>
      <c r="AK135" s="633"/>
      <c r="AL135" s="634"/>
      <c r="AM135" s="844">
        <v>0</v>
      </c>
      <c r="AN135" s="635"/>
      <c r="AO135" s="636">
        <v>0</v>
      </c>
      <c r="AP135" s="637"/>
      <c r="AQ135" s="638"/>
      <c r="AR135" s="636">
        <v>0</v>
      </c>
      <c r="AS135" s="639"/>
      <c r="AT135" s="640">
        <v>0</v>
      </c>
      <c r="AU135" s="783">
        <v>0</v>
      </c>
      <c r="AV135" s="784"/>
      <c r="AW135" s="640"/>
      <c r="AX135" s="642"/>
      <c r="AY135" s="846">
        <v>70</v>
      </c>
      <c r="AZ135" s="644">
        <v>0</v>
      </c>
      <c r="BA135" s="644"/>
      <c r="BB135" s="1114"/>
    </row>
    <row r="136" spans="1:54" ht="85.5" customHeight="1">
      <c r="A136" s="1105"/>
      <c r="B136" s="1124"/>
      <c r="C136" s="1124"/>
      <c r="D136" s="788" t="s">
        <v>293</v>
      </c>
      <c r="E136" s="744"/>
      <c r="F136" s="744"/>
      <c r="G136" s="745"/>
      <c r="H136" s="670"/>
      <c r="I136" s="670"/>
      <c r="J136" s="670"/>
      <c r="K136" s="671"/>
      <c r="L136" s="671"/>
      <c r="M136" s="671"/>
      <c r="N136" s="645"/>
      <c r="O136" s="645"/>
      <c r="P136" s="645"/>
      <c r="Q136" s="646"/>
      <c r="R136" s="646"/>
      <c r="S136" s="646"/>
      <c r="T136" s="648"/>
      <c r="U136" s="648"/>
      <c r="V136" s="648"/>
      <c r="W136" s="649"/>
      <c r="X136" s="649"/>
      <c r="Y136" s="649"/>
      <c r="Z136" s="650"/>
      <c r="AA136" s="651"/>
      <c r="AB136" s="652"/>
      <c r="AC136" s="847"/>
      <c r="AD136" s="848"/>
      <c r="AE136" s="654"/>
      <c r="AF136" s="655"/>
      <c r="AG136" s="849"/>
      <c r="AH136" s="850"/>
      <c r="AI136" s="657"/>
      <c r="AJ136" s="658"/>
      <c r="AK136" s="659"/>
      <c r="AL136" s="660"/>
      <c r="AM136" s="851"/>
      <c r="AN136" s="661"/>
      <c r="AO136" s="662"/>
      <c r="AP136" s="663"/>
      <c r="AQ136" s="664"/>
      <c r="AR136" s="662"/>
      <c r="AS136" s="665"/>
      <c r="AT136" s="666"/>
      <c r="AU136" s="667"/>
      <c r="AV136" s="798"/>
      <c r="AW136" s="666"/>
      <c r="AX136" s="668"/>
      <c r="AY136" s="852"/>
      <c r="AZ136" s="669"/>
      <c r="BA136" s="669"/>
      <c r="BB136" s="1114"/>
    </row>
    <row r="137" spans="1:54" ht="22.5" customHeight="1">
      <c r="A137" s="1105"/>
      <c r="B137" s="1124"/>
      <c r="C137" s="1124"/>
      <c r="D137" s="788" t="s">
        <v>287</v>
      </c>
      <c r="E137" s="744"/>
      <c r="F137" s="744"/>
      <c r="G137" s="745"/>
      <c r="H137" s="670"/>
      <c r="I137" s="670"/>
      <c r="J137" s="670"/>
      <c r="K137" s="671"/>
      <c r="L137" s="671"/>
      <c r="M137" s="671"/>
      <c r="N137" s="645"/>
      <c r="O137" s="645"/>
      <c r="P137" s="645"/>
      <c r="Q137" s="646"/>
      <c r="R137" s="646"/>
      <c r="S137" s="646"/>
      <c r="T137" s="648"/>
      <c r="U137" s="648"/>
      <c r="V137" s="648"/>
      <c r="W137" s="649"/>
      <c r="X137" s="649"/>
      <c r="Y137" s="649"/>
      <c r="Z137" s="650"/>
      <c r="AA137" s="651"/>
      <c r="AB137" s="652"/>
      <c r="AC137" s="847"/>
      <c r="AD137" s="848"/>
      <c r="AE137" s="654"/>
      <c r="AF137" s="655"/>
      <c r="AG137" s="849"/>
      <c r="AH137" s="850"/>
      <c r="AI137" s="657"/>
      <c r="AJ137" s="658"/>
      <c r="AK137" s="659"/>
      <c r="AL137" s="660"/>
      <c r="AM137" s="851"/>
      <c r="AN137" s="661"/>
      <c r="AO137" s="662"/>
      <c r="AP137" s="663"/>
      <c r="AQ137" s="664"/>
      <c r="AR137" s="662"/>
      <c r="AS137" s="665"/>
      <c r="AT137" s="666"/>
      <c r="AU137" s="667"/>
      <c r="AV137" s="798"/>
      <c r="AW137" s="666"/>
      <c r="AX137" s="668"/>
      <c r="AY137" s="852"/>
      <c r="AZ137" s="669"/>
      <c r="BA137" s="669"/>
      <c r="BB137" s="1114"/>
    </row>
    <row r="138" spans="1:54" ht="31.2">
      <c r="A138" s="1106"/>
      <c r="B138" s="1125"/>
      <c r="C138" s="1125"/>
      <c r="D138" s="801" t="s">
        <v>43</v>
      </c>
      <c r="E138" s="747"/>
      <c r="F138" s="747"/>
      <c r="G138" s="743"/>
      <c r="H138" s="586"/>
      <c r="I138" s="586"/>
      <c r="J138" s="586"/>
      <c r="K138" s="587"/>
      <c r="L138" s="587"/>
      <c r="M138" s="587"/>
      <c r="N138" s="589"/>
      <c r="O138" s="589"/>
      <c r="P138" s="589"/>
      <c r="Q138" s="590"/>
      <c r="R138" s="590"/>
      <c r="S138" s="590"/>
      <c r="T138" s="592"/>
      <c r="U138" s="592"/>
      <c r="V138" s="592"/>
      <c r="W138" s="593"/>
      <c r="X138" s="593"/>
      <c r="Y138" s="593"/>
      <c r="Z138" s="594"/>
      <c r="AA138" s="595"/>
      <c r="AB138" s="596"/>
      <c r="AC138" s="834"/>
      <c r="AD138" s="835"/>
      <c r="AE138" s="598"/>
      <c r="AF138" s="599"/>
      <c r="AG138" s="836"/>
      <c r="AH138" s="837"/>
      <c r="AI138" s="601"/>
      <c r="AJ138" s="602"/>
      <c r="AK138" s="603"/>
      <c r="AL138" s="604"/>
      <c r="AM138" s="838"/>
      <c r="AN138" s="605"/>
      <c r="AO138" s="606"/>
      <c r="AP138" s="607"/>
      <c r="AQ138" s="608"/>
      <c r="AR138" s="606"/>
      <c r="AS138" s="609"/>
      <c r="AT138" s="610"/>
      <c r="AU138" s="611"/>
      <c r="AV138" s="771"/>
      <c r="AW138" s="610"/>
      <c r="AX138" s="612"/>
      <c r="AY138" s="839"/>
      <c r="AZ138" s="614"/>
      <c r="BA138" s="614"/>
      <c r="BB138" s="1115"/>
    </row>
    <row r="139" spans="1:54" ht="22.5" customHeight="1">
      <c r="A139" s="1104" t="s">
        <v>336</v>
      </c>
      <c r="B139" s="1107" t="s">
        <v>307</v>
      </c>
      <c r="C139" s="1107" t="s">
        <v>303</v>
      </c>
      <c r="D139" s="826" t="s">
        <v>41</v>
      </c>
      <c r="E139" s="943">
        <f>E142</f>
        <v>55</v>
      </c>
      <c r="F139" s="715">
        <f>F142</f>
        <v>54.6</v>
      </c>
      <c r="G139" s="916">
        <f>G142</f>
        <v>99.272727272727266</v>
      </c>
      <c r="H139" s="717">
        <v>0</v>
      </c>
      <c r="I139" s="717">
        <v>0</v>
      </c>
      <c r="J139" s="717"/>
      <c r="K139" s="718">
        <v>0</v>
      </c>
      <c r="L139" s="718">
        <v>0</v>
      </c>
      <c r="M139" s="718"/>
      <c r="N139" s="719">
        <f>N142</f>
        <v>0</v>
      </c>
      <c r="O139" s="719">
        <f>O142</f>
        <v>0</v>
      </c>
      <c r="P139" s="1004"/>
      <c r="Q139" s="720"/>
      <c r="R139" s="720"/>
      <c r="S139" s="720"/>
      <c r="T139" s="721"/>
      <c r="U139" s="721"/>
      <c r="V139" s="721"/>
      <c r="W139" s="948">
        <f>W142</f>
        <v>55</v>
      </c>
      <c r="X139" s="722">
        <f>X142</f>
        <v>54.6</v>
      </c>
      <c r="Y139" s="722"/>
      <c r="Z139" s="723"/>
      <c r="AA139" s="724"/>
      <c r="AB139" s="725"/>
      <c r="AC139" s="827"/>
      <c r="AD139" s="828"/>
      <c r="AE139" s="727"/>
      <c r="AF139" s="728"/>
      <c r="AG139" s="829"/>
      <c r="AH139" s="830"/>
      <c r="AI139" s="730"/>
      <c r="AJ139" s="731"/>
      <c r="AK139" s="732"/>
      <c r="AL139" s="733"/>
      <c r="AM139" s="831"/>
      <c r="AN139" s="734"/>
      <c r="AO139" s="735">
        <f>AO142</f>
        <v>0</v>
      </c>
      <c r="AP139" s="736"/>
      <c r="AQ139" s="737"/>
      <c r="AR139" s="735">
        <f>AR142</f>
        <v>0</v>
      </c>
      <c r="AS139" s="738"/>
      <c r="AT139" s="739"/>
      <c r="AU139" s="740"/>
      <c r="AV139" s="832"/>
      <c r="AW139" s="739"/>
      <c r="AX139" s="741"/>
      <c r="AY139" s="833"/>
      <c r="AZ139" s="742"/>
      <c r="BA139" s="742"/>
      <c r="BB139" s="1113"/>
    </row>
    <row r="140" spans="1:54" ht="36.75" customHeight="1">
      <c r="A140" s="1105"/>
      <c r="B140" s="1124"/>
      <c r="C140" s="1124"/>
      <c r="D140" s="764" t="s">
        <v>37</v>
      </c>
      <c r="E140" s="747"/>
      <c r="F140" s="747"/>
      <c r="G140" s="743"/>
      <c r="H140" s="586"/>
      <c r="I140" s="586"/>
      <c r="J140" s="586"/>
      <c r="K140" s="587"/>
      <c r="L140" s="587"/>
      <c r="M140" s="587"/>
      <c r="N140" s="589"/>
      <c r="O140" s="589"/>
      <c r="P140" s="589"/>
      <c r="Q140" s="590"/>
      <c r="R140" s="590"/>
      <c r="S140" s="590"/>
      <c r="T140" s="592"/>
      <c r="U140" s="592"/>
      <c r="V140" s="592"/>
      <c r="W140" s="593"/>
      <c r="X140" s="593"/>
      <c r="Y140" s="593"/>
      <c r="Z140" s="594"/>
      <c r="AA140" s="595"/>
      <c r="AB140" s="596"/>
      <c r="AC140" s="834"/>
      <c r="AD140" s="835"/>
      <c r="AE140" s="598"/>
      <c r="AF140" s="599"/>
      <c r="AG140" s="836"/>
      <c r="AH140" s="837"/>
      <c r="AI140" s="601"/>
      <c r="AJ140" s="602"/>
      <c r="AK140" s="603"/>
      <c r="AL140" s="604"/>
      <c r="AM140" s="838"/>
      <c r="AN140" s="605"/>
      <c r="AO140" s="606"/>
      <c r="AP140" s="607"/>
      <c r="AQ140" s="608"/>
      <c r="AR140" s="606"/>
      <c r="AS140" s="609"/>
      <c r="AT140" s="610"/>
      <c r="AU140" s="611"/>
      <c r="AV140" s="771"/>
      <c r="AW140" s="610"/>
      <c r="AX140" s="612"/>
      <c r="AY140" s="839"/>
      <c r="AZ140" s="614"/>
      <c r="BA140" s="614"/>
      <c r="BB140" s="1114"/>
    </row>
    <row r="141" spans="1:54" ht="52.5" customHeight="1">
      <c r="A141" s="1105"/>
      <c r="B141" s="1124"/>
      <c r="C141" s="1124"/>
      <c r="D141" s="774" t="s">
        <v>2</v>
      </c>
      <c r="E141" s="775"/>
      <c r="F141" s="775"/>
      <c r="G141" s="776"/>
      <c r="H141" s="616"/>
      <c r="I141" s="616"/>
      <c r="J141" s="616"/>
      <c r="K141" s="617"/>
      <c r="L141" s="617"/>
      <c r="M141" s="617"/>
      <c r="N141" s="619"/>
      <c r="O141" s="619"/>
      <c r="P141" s="619"/>
      <c r="Q141" s="620"/>
      <c r="R141" s="620"/>
      <c r="S141" s="620"/>
      <c r="T141" s="622"/>
      <c r="U141" s="622"/>
      <c r="V141" s="622"/>
      <c r="W141" s="623"/>
      <c r="X141" s="623"/>
      <c r="Y141" s="623"/>
      <c r="Z141" s="624"/>
      <c r="AA141" s="625"/>
      <c r="AB141" s="626"/>
      <c r="AC141" s="840"/>
      <c r="AD141" s="841"/>
      <c r="AE141" s="628"/>
      <c r="AF141" s="629"/>
      <c r="AG141" s="842"/>
      <c r="AH141" s="843"/>
      <c r="AI141" s="631"/>
      <c r="AJ141" s="632"/>
      <c r="AK141" s="633"/>
      <c r="AL141" s="634"/>
      <c r="AM141" s="844"/>
      <c r="AN141" s="635"/>
      <c r="AO141" s="636"/>
      <c r="AP141" s="637"/>
      <c r="AQ141" s="638"/>
      <c r="AR141" s="636"/>
      <c r="AS141" s="639"/>
      <c r="AT141" s="640"/>
      <c r="AU141" s="641"/>
      <c r="AV141" s="845"/>
      <c r="AW141" s="640"/>
      <c r="AX141" s="642"/>
      <c r="AY141" s="846"/>
      <c r="AZ141" s="644"/>
      <c r="BA141" s="644"/>
      <c r="BB141" s="1114"/>
    </row>
    <row r="142" spans="1:54" ht="22.5" customHeight="1">
      <c r="A142" s="1105"/>
      <c r="B142" s="1124"/>
      <c r="C142" s="1124"/>
      <c r="D142" s="788" t="s">
        <v>286</v>
      </c>
      <c r="E142" s="932">
        <f>W142</f>
        <v>55</v>
      </c>
      <c r="F142" s="715">
        <f>X142</f>
        <v>54.6</v>
      </c>
      <c r="G142" s="917">
        <f>F142*100/E142</f>
        <v>99.272727272727266</v>
      </c>
      <c r="H142" s="616">
        <v>0</v>
      </c>
      <c r="I142" s="616">
        <v>0</v>
      </c>
      <c r="J142" s="616"/>
      <c r="K142" s="617">
        <v>0</v>
      </c>
      <c r="L142" s="617">
        <v>0</v>
      </c>
      <c r="M142" s="617"/>
      <c r="N142" s="619"/>
      <c r="O142" s="619"/>
      <c r="P142" s="1002"/>
      <c r="Q142" s="620"/>
      <c r="R142" s="620"/>
      <c r="S142" s="620"/>
      <c r="T142" s="622"/>
      <c r="U142" s="622"/>
      <c r="V142" s="622"/>
      <c r="W142" s="925">
        <v>55</v>
      </c>
      <c r="X142" s="623">
        <v>54.6</v>
      </c>
      <c r="Y142" s="623"/>
      <c r="Z142" s="624"/>
      <c r="AA142" s="625"/>
      <c r="AB142" s="626"/>
      <c r="AC142" s="840"/>
      <c r="AD142" s="841"/>
      <c r="AE142" s="628"/>
      <c r="AF142" s="629"/>
      <c r="AG142" s="842"/>
      <c r="AH142" s="843"/>
      <c r="AI142" s="631"/>
      <c r="AJ142" s="632"/>
      <c r="AK142" s="633"/>
      <c r="AL142" s="634"/>
      <c r="AM142" s="844"/>
      <c r="AN142" s="635"/>
      <c r="AO142" s="636"/>
      <c r="AP142" s="637"/>
      <c r="AQ142" s="638"/>
      <c r="AR142" s="636"/>
      <c r="AS142" s="639"/>
      <c r="AT142" s="640"/>
      <c r="AU142" s="783"/>
      <c r="AV142" s="784"/>
      <c r="AW142" s="640"/>
      <c r="AX142" s="642"/>
      <c r="AY142" s="846"/>
      <c r="AZ142" s="644"/>
      <c r="BA142" s="644"/>
      <c r="BB142" s="1114"/>
    </row>
    <row r="143" spans="1:54" ht="85.5" customHeight="1">
      <c r="A143" s="1105"/>
      <c r="B143" s="1124"/>
      <c r="C143" s="1124"/>
      <c r="D143" s="788" t="s">
        <v>293</v>
      </c>
      <c r="E143" s="744"/>
      <c r="F143" s="744"/>
      <c r="G143" s="745"/>
      <c r="H143" s="670"/>
      <c r="I143" s="670"/>
      <c r="J143" s="670"/>
      <c r="K143" s="671"/>
      <c r="L143" s="671"/>
      <c r="M143" s="671"/>
      <c r="N143" s="645"/>
      <c r="O143" s="645"/>
      <c r="P143" s="645"/>
      <c r="Q143" s="646"/>
      <c r="R143" s="646"/>
      <c r="S143" s="646"/>
      <c r="T143" s="648"/>
      <c r="U143" s="648"/>
      <c r="V143" s="648"/>
      <c r="W143" s="649"/>
      <c r="X143" s="649"/>
      <c r="Y143" s="649"/>
      <c r="Z143" s="650"/>
      <c r="AA143" s="651"/>
      <c r="AB143" s="652"/>
      <c r="AC143" s="847"/>
      <c r="AD143" s="848"/>
      <c r="AE143" s="654"/>
      <c r="AF143" s="655"/>
      <c r="AG143" s="849"/>
      <c r="AH143" s="850"/>
      <c r="AI143" s="657"/>
      <c r="AJ143" s="658"/>
      <c r="AK143" s="659"/>
      <c r="AL143" s="660"/>
      <c r="AM143" s="851"/>
      <c r="AN143" s="661"/>
      <c r="AO143" s="662"/>
      <c r="AP143" s="663"/>
      <c r="AQ143" s="664"/>
      <c r="AR143" s="662"/>
      <c r="AS143" s="665"/>
      <c r="AT143" s="666"/>
      <c r="AU143" s="667"/>
      <c r="AV143" s="798"/>
      <c r="AW143" s="666"/>
      <c r="AX143" s="668"/>
      <c r="AY143" s="852"/>
      <c r="AZ143" s="669"/>
      <c r="BA143" s="669"/>
      <c r="BB143" s="1114"/>
    </row>
    <row r="144" spans="1:54" ht="22.5" customHeight="1">
      <c r="A144" s="1105"/>
      <c r="B144" s="1124"/>
      <c r="C144" s="1124"/>
      <c r="D144" s="788" t="s">
        <v>287</v>
      </c>
      <c r="E144" s="744"/>
      <c r="F144" s="744"/>
      <c r="G144" s="745"/>
      <c r="H144" s="670"/>
      <c r="I144" s="670"/>
      <c r="J144" s="670"/>
      <c r="K144" s="671"/>
      <c r="L144" s="671"/>
      <c r="M144" s="671"/>
      <c r="N144" s="645"/>
      <c r="O144" s="645"/>
      <c r="P144" s="645"/>
      <c r="Q144" s="646"/>
      <c r="R144" s="646"/>
      <c r="S144" s="646"/>
      <c r="T144" s="648"/>
      <c r="U144" s="648"/>
      <c r="V144" s="648"/>
      <c r="W144" s="649"/>
      <c r="X144" s="649"/>
      <c r="Y144" s="649"/>
      <c r="Z144" s="650"/>
      <c r="AA144" s="651"/>
      <c r="AB144" s="652"/>
      <c r="AC144" s="847"/>
      <c r="AD144" s="848"/>
      <c r="AE144" s="654"/>
      <c r="AF144" s="655"/>
      <c r="AG144" s="849"/>
      <c r="AH144" s="850"/>
      <c r="AI144" s="657"/>
      <c r="AJ144" s="658"/>
      <c r="AK144" s="659"/>
      <c r="AL144" s="660"/>
      <c r="AM144" s="851"/>
      <c r="AN144" s="661"/>
      <c r="AO144" s="662"/>
      <c r="AP144" s="663"/>
      <c r="AQ144" s="664"/>
      <c r="AR144" s="662"/>
      <c r="AS144" s="665"/>
      <c r="AT144" s="666"/>
      <c r="AU144" s="667"/>
      <c r="AV144" s="798"/>
      <c r="AW144" s="666"/>
      <c r="AX144" s="668"/>
      <c r="AY144" s="852"/>
      <c r="AZ144" s="669"/>
      <c r="BA144" s="669"/>
      <c r="BB144" s="1114"/>
    </row>
    <row r="145" spans="1:54" ht="31.2">
      <c r="A145" s="1106"/>
      <c r="B145" s="1125"/>
      <c r="C145" s="1125"/>
      <c r="D145" s="801" t="s">
        <v>43</v>
      </c>
      <c r="E145" s="747"/>
      <c r="F145" s="715"/>
      <c r="G145" s="743"/>
      <c r="H145" s="586"/>
      <c r="I145" s="586"/>
      <c r="J145" s="586"/>
      <c r="K145" s="587"/>
      <c r="L145" s="587"/>
      <c r="M145" s="587"/>
      <c r="N145" s="589"/>
      <c r="O145" s="589"/>
      <c r="P145" s="589"/>
      <c r="Q145" s="590"/>
      <c r="R145" s="590"/>
      <c r="S145" s="590"/>
      <c r="T145" s="592"/>
      <c r="U145" s="592"/>
      <c r="V145" s="592"/>
      <c r="W145" s="593"/>
      <c r="X145" s="593"/>
      <c r="Y145" s="593"/>
      <c r="Z145" s="594"/>
      <c r="AA145" s="595"/>
      <c r="AB145" s="596"/>
      <c r="AC145" s="834"/>
      <c r="AD145" s="835"/>
      <c r="AE145" s="598"/>
      <c r="AF145" s="599"/>
      <c r="AG145" s="836"/>
      <c r="AH145" s="837"/>
      <c r="AI145" s="601"/>
      <c r="AJ145" s="602"/>
      <c r="AK145" s="603"/>
      <c r="AL145" s="604"/>
      <c r="AM145" s="838"/>
      <c r="AN145" s="605"/>
      <c r="AO145" s="606"/>
      <c r="AP145" s="607"/>
      <c r="AQ145" s="608"/>
      <c r="AR145" s="606"/>
      <c r="AS145" s="609"/>
      <c r="AT145" s="610"/>
      <c r="AU145" s="611"/>
      <c r="AV145" s="771"/>
      <c r="AW145" s="610"/>
      <c r="AX145" s="612"/>
      <c r="AY145" s="839"/>
      <c r="AZ145" s="614"/>
      <c r="BA145" s="614"/>
      <c r="BB145" s="1115"/>
    </row>
    <row r="146" spans="1:54" ht="22.5" customHeight="1">
      <c r="A146" s="1104" t="s">
        <v>337</v>
      </c>
      <c r="B146" s="1107" t="s">
        <v>308</v>
      </c>
      <c r="C146" s="1107" t="s">
        <v>303</v>
      </c>
      <c r="D146" s="826" t="s">
        <v>41</v>
      </c>
      <c r="E146" s="715">
        <f>E149</f>
        <v>50</v>
      </c>
      <c r="F146" s="715">
        <f>F149</f>
        <v>43</v>
      </c>
      <c r="G146" s="716">
        <f>G149</f>
        <v>86</v>
      </c>
      <c r="H146" s="717">
        <v>0</v>
      </c>
      <c r="I146" s="717">
        <v>0</v>
      </c>
      <c r="J146" s="717"/>
      <c r="K146" s="718">
        <v>0</v>
      </c>
      <c r="L146" s="718">
        <v>0</v>
      </c>
      <c r="M146" s="718"/>
      <c r="N146" s="719"/>
      <c r="O146" s="719"/>
      <c r="P146" s="719"/>
      <c r="Q146" s="720">
        <f>Q149</f>
        <v>0</v>
      </c>
      <c r="R146" s="720"/>
      <c r="S146" s="720"/>
      <c r="T146" s="721">
        <f>T149</f>
        <v>0</v>
      </c>
      <c r="U146" s="721"/>
      <c r="V146" s="721"/>
      <c r="W146" s="722">
        <f>W149</f>
        <v>0</v>
      </c>
      <c r="X146" s="722"/>
      <c r="Y146" s="722"/>
      <c r="Z146" s="723"/>
      <c r="AA146" s="724"/>
      <c r="AB146" s="725"/>
      <c r="AC146" s="827"/>
      <c r="AD146" s="828"/>
      <c r="AE146" s="727">
        <f>AE149</f>
        <v>50</v>
      </c>
      <c r="AF146" s="728"/>
      <c r="AG146" s="829"/>
      <c r="AH146" s="830">
        <f>AH149</f>
        <v>43</v>
      </c>
      <c r="AI146" s="730"/>
      <c r="AJ146" s="731">
        <f>AJ149</f>
        <v>0</v>
      </c>
      <c r="AK146" s="732"/>
      <c r="AL146" s="733"/>
      <c r="AM146" s="831">
        <f>AM149</f>
        <v>0</v>
      </c>
      <c r="AN146" s="734">
        <f>AN149</f>
        <v>0</v>
      </c>
      <c r="AO146" s="735"/>
      <c r="AP146" s="736"/>
      <c r="AQ146" s="737"/>
      <c r="AR146" s="735"/>
      <c r="AS146" s="738"/>
      <c r="AT146" s="739"/>
      <c r="AU146" s="740"/>
      <c r="AV146" s="832"/>
      <c r="AW146" s="739"/>
      <c r="AX146" s="741"/>
      <c r="AY146" s="833">
        <f>AY149</f>
        <v>0</v>
      </c>
      <c r="AZ146" s="742"/>
      <c r="BA146" s="742"/>
      <c r="BB146" s="1113"/>
    </row>
    <row r="147" spans="1:54" ht="36.75" customHeight="1">
      <c r="A147" s="1105"/>
      <c r="B147" s="1124"/>
      <c r="C147" s="1124"/>
      <c r="D147" s="764" t="s">
        <v>37</v>
      </c>
      <c r="E147" s="747"/>
      <c r="F147" s="747"/>
      <c r="G147" s="743"/>
      <c r="H147" s="586"/>
      <c r="I147" s="586"/>
      <c r="J147" s="586"/>
      <c r="K147" s="587"/>
      <c r="L147" s="587"/>
      <c r="M147" s="587"/>
      <c r="N147" s="589"/>
      <c r="O147" s="589"/>
      <c r="P147" s="589"/>
      <c r="Q147" s="590"/>
      <c r="R147" s="590"/>
      <c r="S147" s="590"/>
      <c r="T147" s="592"/>
      <c r="U147" s="592"/>
      <c r="V147" s="592"/>
      <c r="W147" s="593"/>
      <c r="X147" s="593"/>
      <c r="Y147" s="593"/>
      <c r="Z147" s="594"/>
      <c r="AA147" s="595"/>
      <c r="AB147" s="596"/>
      <c r="AC147" s="834"/>
      <c r="AD147" s="835"/>
      <c r="AE147" s="598"/>
      <c r="AF147" s="599"/>
      <c r="AG147" s="836"/>
      <c r="AH147" s="837"/>
      <c r="AI147" s="601"/>
      <c r="AJ147" s="602"/>
      <c r="AK147" s="603"/>
      <c r="AL147" s="604"/>
      <c r="AM147" s="838"/>
      <c r="AN147" s="605"/>
      <c r="AO147" s="606"/>
      <c r="AP147" s="607"/>
      <c r="AQ147" s="608"/>
      <c r="AR147" s="606"/>
      <c r="AS147" s="609"/>
      <c r="AT147" s="610"/>
      <c r="AU147" s="611"/>
      <c r="AV147" s="771"/>
      <c r="AW147" s="610"/>
      <c r="AX147" s="612"/>
      <c r="AY147" s="839"/>
      <c r="AZ147" s="614"/>
      <c r="BA147" s="614"/>
      <c r="BB147" s="1114"/>
    </row>
    <row r="148" spans="1:54" ht="52.5" customHeight="1">
      <c r="A148" s="1105"/>
      <c r="B148" s="1124"/>
      <c r="C148" s="1124"/>
      <c r="D148" s="774" t="s">
        <v>2</v>
      </c>
      <c r="E148" s="775"/>
      <c r="F148" s="775"/>
      <c r="G148" s="776"/>
      <c r="H148" s="616"/>
      <c r="I148" s="616"/>
      <c r="J148" s="616"/>
      <c r="K148" s="617"/>
      <c r="L148" s="617"/>
      <c r="M148" s="617"/>
      <c r="N148" s="619"/>
      <c r="O148" s="619"/>
      <c r="P148" s="619"/>
      <c r="Q148" s="620"/>
      <c r="R148" s="620"/>
      <c r="S148" s="620"/>
      <c r="T148" s="622"/>
      <c r="U148" s="622"/>
      <c r="V148" s="622"/>
      <c r="W148" s="623"/>
      <c r="X148" s="623"/>
      <c r="Y148" s="623"/>
      <c r="Z148" s="624"/>
      <c r="AA148" s="625"/>
      <c r="AB148" s="626"/>
      <c r="AC148" s="840"/>
      <c r="AD148" s="841"/>
      <c r="AE148" s="628"/>
      <c r="AF148" s="629"/>
      <c r="AG148" s="842"/>
      <c r="AH148" s="843"/>
      <c r="AI148" s="631"/>
      <c r="AJ148" s="632"/>
      <c r="AK148" s="633"/>
      <c r="AL148" s="634"/>
      <c r="AM148" s="844"/>
      <c r="AN148" s="635"/>
      <c r="AO148" s="636"/>
      <c r="AP148" s="637"/>
      <c r="AQ148" s="638"/>
      <c r="AR148" s="636"/>
      <c r="AS148" s="639"/>
      <c r="AT148" s="640"/>
      <c r="AU148" s="641"/>
      <c r="AV148" s="845"/>
      <c r="AW148" s="640"/>
      <c r="AX148" s="642"/>
      <c r="AY148" s="846"/>
      <c r="AZ148" s="644"/>
      <c r="BA148" s="644"/>
      <c r="BB148" s="1114"/>
    </row>
    <row r="149" spans="1:54" ht="22.5" customHeight="1">
      <c r="A149" s="1105"/>
      <c r="B149" s="1124"/>
      <c r="C149" s="1124"/>
      <c r="D149" s="788" t="s">
        <v>286</v>
      </c>
      <c r="E149" s="775">
        <f>H149+K149+N149+Q149+T149+W149+Z149+AE149+AJ149+AO149+AT149+AY149</f>
        <v>50</v>
      </c>
      <c r="F149" s="715">
        <f>I149+L149+O149+R149+U149+X149+AC149+AH149+AM149+AR149+AU149</f>
        <v>43</v>
      </c>
      <c r="G149" s="776">
        <f>F149*100/E149</f>
        <v>86</v>
      </c>
      <c r="H149" s="616">
        <v>0</v>
      </c>
      <c r="I149" s="616">
        <v>0</v>
      </c>
      <c r="J149" s="616"/>
      <c r="K149" s="617">
        <v>0</v>
      </c>
      <c r="L149" s="617">
        <v>0</v>
      </c>
      <c r="M149" s="617"/>
      <c r="N149" s="619"/>
      <c r="O149" s="619"/>
      <c r="P149" s="619"/>
      <c r="Q149" s="620"/>
      <c r="R149" s="620"/>
      <c r="S149" s="620"/>
      <c r="T149" s="622">
        <v>0</v>
      </c>
      <c r="U149" s="622"/>
      <c r="V149" s="622"/>
      <c r="W149" s="623"/>
      <c r="X149" s="623"/>
      <c r="Y149" s="623"/>
      <c r="Z149" s="624"/>
      <c r="AA149" s="625"/>
      <c r="AB149" s="626"/>
      <c r="AC149" s="840"/>
      <c r="AD149" s="841"/>
      <c r="AE149" s="628">
        <v>50</v>
      </c>
      <c r="AF149" s="629"/>
      <c r="AG149" s="842"/>
      <c r="AH149" s="843">
        <v>43</v>
      </c>
      <c r="AI149" s="631"/>
      <c r="AJ149" s="632"/>
      <c r="AK149" s="633"/>
      <c r="AL149" s="634"/>
      <c r="AM149" s="844"/>
      <c r="AN149" s="635">
        <v>0</v>
      </c>
      <c r="AO149" s="636"/>
      <c r="AP149" s="637"/>
      <c r="AQ149" s="638"/>
      <c r="AR149" s="636"/>
      <c r="AS149" s="639"/>
      <c r="AT149" s="640"/>
      <c r="AU149" s="783"/>
      <c r="AV149" s="784"/>
      <c r="AW149" s="640"/>
      <c r="AX149" s="642"/>
      <c r="AY149" s="846"/>
      <c r="AZ149" s="644"/>
      <c r="BA149" s="644"/>
      <c r="BB149" s="1114"/>
    </row>
    <row r="150" spans="1:54" ht="85.5" customHeight="1">
      <c r="A150" s="1105"/>
      <c r="B150" s="1124"/>
      <c r="C150" s="1124"/>
      <c r="D150" s="788" t="s">
        <v>293</v>
      </c>
      <c r="E150" s="744"/>
      <c r="F150" s="744"/>
      <c r="G150" s="745"/>
      <c r="H150" s="670"/>
      <c r="I150" s="670"/>
      <c r="J150" s="670"/>
      <c r="K150" s="671"/>
      <c r="L150" s="671"/>
      <c r="M150" s="671"/>
      <c r="N150" s="645"/>
      <c r="O150" s="645"/>
      <c r="P150" s="645"/>
      <c r="Q150" s="646"/>
      <c r="R150" s="646"/>
      <c r="S150" s="646"/>
      <c r="T150" s="648"/>
      <c r="U150" s="648"/>
      <c r="V150" s="648"/>
      <c r="W150" s="649"/>
      <c r="X150" s="649"/>
      <c r="Y150" s="649"/>
      <c r="Z150" s="650"/>
      <c r="AA150" s="651"/>
      <c r="AB150" s="652"/>
      <c r="AC150" s="847"/>
      <c r="AD150" s="848"/>
      <c r="AE150" s="654"/>
      <c r="AF150" s="655"/>
      <c r="AG150" s="849"/>
      <c r="AH150" s="850"/>
      <c r="AI150" s="657"/>
      <c r="AJ150" s="658"/>
      <c r="AK150" s="659"/>
      <c r="AL150" s="660"/>
      <c r="AM150" s="851"/>
      <c r="AN150" s="661"/>
      <c r="AO150" s="662"/>
      <c r="AP150" s="663"/>
      <c r="AQ150" s="664"/>
      <c r="AR150" s="662"/>
      <c r="AS150" s="665"/>
      <c r="AT150" s="666"/>
      <c r="AU150" s="667"/>
      <c r="AV150" s="798"/>
      <c r="AW150" s="666"/>
      <c r="AX150" s="668"/>
      <c r="AY150" s="852"/>
      <c r="AZ150" s="669"/>
      <c r="BA150" s="669"/>
      <c r="BB150" s="1114"/>
    </row>
    <row r="151" spans="1:54" ht="22.5" customHeight="1">
      <c r="A151" s="1105"/>
      <c r="B151" s="1124"/>
      <c r="C151" s="1124"/>
      <c r="D151" s="788" t="s">
        <v>287</v>
      </c>
      <c r="E151" s="744"/>
      <c r="F151" s="744"/>
      <c r="G151" s="745"/>
      <c r="H151" s="670"/>
      <c r="I151" s="670"/>
      <c r="J151" s="670"/>
      <c r="K151" s="671"/>
      <c r="L151" s="671"/>
      <c r="M151" s="671"/>
      <c r="N151" s="645"/>
      <c r="O151" s="645"/>
      <c r="P151" s="645"/>
      <c r="Q151" s="646"/>
      <c r="R151" s="646"/>
      <c r="S151" s="646"/>
      <c r="T151" s="648"/>
      <c r="U151" s="648"/>
      <c r="V151" s="648"/>
      <c r="W151" s="649"/>
      <c r="X151" s="649"/>
      <c r="Y151" s="649"/>
      <c r="Z151" s="650"/>
      <c r="AA151" s="651"/>
      <c r="AB151" s="652"/>
      <c r="AC151" s="847"/>
      <c r="AD151" s="848"/>
      <c r="AE151" s="654"/>
      <c r="AF151" s="655"/>
      <c r="AG151" s="849"/>
      <c r="AH151" s="850"/>
      <c r="AI151" s="657"/>
      <c r="AJ151" s="658"/>
      <c r="AK151" s="659"/>
      <c r="AL151" s="660"/>
      <c r="AM151" s="851"/>
      <c r="AN151" s="661"/>
      <c r="AO151" s="662"/>
      <c r="AP151" s="663"/>
      <c r="AQ151" s="664"/>
      <c r="AR151" s="662"/>
      <c r="AS151" s="665"/>
      <c r="AT151" s="666"/>
      <c r="AU151" s="667"/>
      <c r="AV151" s="798"/>
      <c r="AW151" s="666"/>
      <c r="AX151" s="668"/>
      <c r="AY151" s="852"/>
      <c r="AZ151" s="669"/>
      <c r="BA151" s="669"/>
      <c r="BB151" s="1114"/>
    </row>
    <row r="152" spans="1:54" ht="31.2">
      <c r="A152" s="1106"/>
      <c r="B152" s="1125"/>
      <c r="C152" s="1125"/>
      <c r="D152" s="801" t="s">
        <v>43</v>
      </c>
      <c r="E152" s="747"/>
      <c r="F152" s="715"/>
      <c r="G152" s="743"/>
      <c r="H152" s="586"/>
      <c r="I152" s="586"/>
      <c r="J152" s="586"/>
      <c r="K152" s="587"/>
      <c r="L152" s="587"/>
      <c r="M152" s="587"/>
      <c r="N152" s="589"/>
      <c r="O152" s="589"/>
      <c r="P152" s="589"/>
      <c r="Q152" s="590"/>
      <c r="R152" s="590"/>
      <c r="S152" s="590"/>
      <c r="T152" s="592"/>
      <c r="U152" s="592"/>
      <c r="V152" s="592"/>
      <c r="W152" s="593"/>
      <c r="X152" s="593"/>
      <c r="Y152" s="593"/>
      <c r="Z152" s="594"/>
      <c r="AA152" s="595"/>
      <c r="AB152" s="596"/>
      <c r="AC152" s="834"/>
      <c r="AD152" s="835"/>
      <c r="AE152" s="598"/>
      <c r="AF152" s="599"/>
      <c r="AG152" s="836"/>
      <c r="AH152" s="837"/>
      <c r="AI152" s="601"/>
      <c r="AJ152" s="602"/>
      <c r="AK152" s="603"/>
      <c r="AL152" s="604"/>
      <c r="AM152" s="838"/>
      <c r="AN152" s="605"/>
      <c r="AO152" s="606"/>
      <c r="AP152" s="607"/>
      <c r="AQ152" s="608"/>
      <c r="AR152" s="606"/>
      <c r="AS152" s="609"/>
      <c r="AT152" s="610"/>
      <c r="AU152" s="611"/>
      <c r="AV152" s="771"/>
      <c r="AW152" s="610"/>
      <c r="AX152" s="612"/>
      <c r="AY152" s="839"/>
      <c r="AZ152" s="614"/>
      <c r="BA152" s="614"/>
      <c r="BB152" s="1115"/>
    </row>
    <row r="153" spans="1:54" ht="22.5" hidden="1" customHeight="1">
      <c r="A153" s="1104" t="s">
        <v>338</v>
      </c>
      <c r="B153" s="1107" t="s">
        <v>309</v>
      </c>
      <c r="C153" s="1107" t="s">
        <v>303</v>
      </c>
      <c r="D153" s="826" t="s">
        <v>41</v>
      </c>
      <c r="E153" s="715">
        <f>E156</f>
        <v>100</v>
      </c>
      <c r="F153" s="715">
        <f>F156</f>
        <v>0</v>
      </c>
      <c r="G153" s="716"/>
      <c r="H153" s="717">
        <v>0</v>
      </c>
      <c r="I153" s="717">
        <v>0</v>
      </c>
      <c r="J153" s="717"/>
      <c r="K153" s="718">
        <v>0</v>
      </c>
      <c r="L153" s="718">
        <v>0</v>
      </c>
      <c r="M153" s="718"/>
      <c r="N153" s="719"/>
      <c r="O153" s="719"/>
      <c r="P153" s="719"/>
      <c r="Q153" s="720"/>
      <c r="R153" s="720"/>
      <c r="S153" s="720"/>
      <c r="T153" s="721"/>
      <c r="U153" s="721"/>
      <c r="V153" s="721"/>
      <c r="W153" s="722"/>
      <c r="X153" s="722"/>
      <c r="Y153" s="722"/>
      <c r="Z153" s="723"/>
      <c r="AA153" s="724"/>
      <c r="AB153" s="725"/>
      <c r="AC153" s="827"/>
      <c r="AD153" s="828"/>
      <c r="AE153" s="727"/>
      <c r="AF153" s="728"/>
      <c r="AG153" s="829"/>
      <c r="AH153" s="830"/>
      <c r="AI153" s="730"/>
      <c r="AJ153" s="731"/>
      <c r="AK153" s="732"/>
      <c r="AL153" s="733"/>
      <c r="AM153" s="831"/>
      <c r="AN153" s="734"/>
      <c r="AO153" s="735"/>
      <c r="AP153" s="736"/>
      <c r="AQ153" s="737"/>
      <c r="AR153" s="735"/>
      <c r="AS153" s="738"/>
      <c r="AT153" s="739">
        <f>AT156</f>
        <v>100</v>
      </c>
      <c r="AU153" s="740"/>
      <c r="AV153" s="832"/>
      <c r="AW153" s="739"/>
      <c r="AX153" s="741"/>
      <c r="AY153" s="833">
        <f>AY156</f>
        <v>0</v>
      </c>
      <c r="AZ153" s="742"/>
      <c r="BA153" s="742"/>
      <c r="BB153" s="1113"/>
    </row>
    <row r="154" spans="1:54" ht="36.75" customHeight="1">
      <c r="A154" s="1105"/>
      <c r="B154" s="1124"/>
      <c r="C154" s="1124"/>
      <c r="D154" s="764" t="s">
        <v>41</v>
      </c>
      <c r="E154" s="747">
        <f>E156</f>
        <v>100</v>
      </c>
      <c r="F154" s="747">
        <f>F156</f>
        <v>0</v>
      </c>
      <c r="G154" s="743"/>
      <c r="H154" s="586"/>
      <c r="I154" s="586"/>
      <c r="J154" s="586"/>
      <c r="K154" s="587"/>
      <c r="L154" s="587"/>
      <c r="M154" s="587"/>
      <c r="N154" s="589"/>
      <c r="O154" s="589"/>
      <c r="P154" s="589"/>
      <c r="Q154" s="590"/>
      <c r="R154" s="590"/>
      <c r="S154" s="590"/>
      <c r="T154" s="592"/>
      <c r="U154" s="592"/>
      <c r="V154" s="592"/>
      <c r="W154" s="593"/>
      <c r="X154" s="593"/>
      <c r="Y154" s="593"/>
      <c r="Z154" s="594"/>
      <c r="AA154" s="595"/>
      <c r="AB154" s="596"/>
      <c r="AC154" s="834"/>
      <c r="AD154" s="835"/>
      <c r="AE154" s="598"/>
      <c r="AF154" s="599"/>
      <c r="AG154" s="836"/>
      <c r="AH154" s="837"/>
      <c r="AI154" s="601"/>
      <c r="AJ154" s="602"/>
      <c r="AK154" s="603"/>
      <c r="AL154" s="604"/>
      <c r="AM154" s="838"/>
      <c r="AN154" s="605"/>
      <c r="AO154" s="606"/>
      <c r="AP154" s="607"/>
      <c r="AQ154" s="608"/>
      <c r="AR154" s="606"/>
      <c r="AS154" s="609"/>
      <c r="AT154" s="610">
        <f>AT156</f>
        <v>100</v>
      </c>
      <c r="AU154" s="611"/>
      <c r="AV154" s="771"/>
      <c r="AW154" s="610"/>
      <c r="AX154" s="612"/>
      <c r="AY154" s="839">
        <f>AY156</f>
        <v>0</v>
      </c>
      <c r="AZ154" s="614"/>
      <c r="BA154" s="614"/>
      <c r="BB154" s="1114"/>
    </row>
    <row r="155" spans="1:54" ht="52.5" customHeight="1">
      <c r="A155" s="1105"/>
      <c r="B155" s="1124"/>
      <c r="C155" s="1124"/>
      <c r="D155" s="774" t="s">
        <v>2</v>
      </c>
      <c r="E155" s="775"/>
      <c r="F155" s="775"/>
      <c r="G155" s="776"/>
      <c r="H155" s="616"/>
      <c r="I155" s="616"/>
      <c r="J155" s="616"/>
      <c r="K155" s="617"/>
      <c r="L155" s="617"/>
      <c r="M155" s="617"/>
      <c r="N155" s="619"/>
      <c r="O155" s="619"/>
      <c r="P155" s="619"/>
      <c r="Q155" s="620"/>
      <c r="R155" s="620"/>
      <c r="S155" s="620"/>
      <c r="T155" s="622"/>
      <c r="U155" s="622"/>
      <c r="V155" s="622"/>
      <c r="W155" s="623"/>
      <c r="X155" s="623"/>
      <c r="Y155" s="623"/>
      <c r="Z155" s="624"/>
      <c r="AA155" s="625"/>
      <c r="AB155" s="626"/>
      <c r="AC155" s="840"/>
      <c r="AD155" s="841"/>
      <c r="AE155" s="628"/>
      <c r="AF155" s="629"/>
      <c r="AG155" s="842"/>
      <c r="AH155" s="843"/>
      <c r="AI155" s="631"/>
      <c r="AJ155" s="632"/>
      <c r="AK155" s="633"/>
      <c r="AL155" s="634"/>
      <c r="AM155" s="844"/>
      <c r="AN155" s="635"/>
      <c r="AO155" s="636"/>
      <c r="AP155" s="637"/>
      <c r="AQ155" s="638"/>
      <c r="AR155" s="636"/>
      <c r="AS155" s="639"/>
      <c r="AT155" s="640"/>
      <c r="AU155" s="641"/>
      <c r="AV155" s="845"/>
      <c r="AW155" s="640"/>
      <c r="AX155" s="642"/>
      <c r="AY155" s="846"/>
      <c r="AZ155" s="644"/>
      <c r="BA155" s="644"/>
      <c r="BB155" s="1114"/>
    </row>
    <row r="156" spans="1:54" ht="22.5" customHeight="1">
      <c r="A156" s="1105"/>
      <c r="B156" s="1124"/>
      <c r="C156" s="1124"/>
      <c r="D156" s="788" t="s">
        <v>286</v>
      </c>
      <c r="E156" s="775">
        <f>AT156+AY156</f>
        <v>100</v>
      </c>
      <c r="F156" s="715">
        <v>0</v>
      </c>
      <c r="G156" s="776"/>
      <c r="H156" s="616">
        <v>0</v>
      </c>
      <c r="I156" s="616">
        <v>0</v>
      </c>
      <c r="J156" s="616"/>
      <c r="K156" s="617">
        <v>0</v>
      </c>
      <c r="L156" s="617">
        <v>0</v>
      </c>
      <c r="M156" s="617"/>
      <c r="N156" s="619"/>
      <c r="O156" s="619"/>
      <c r="P156" s="619"/>
      <c r="Q156" s="620"/>
      <c r="R156" s="620"/>
      <c r="S156" s="620"/>
      <c r="T156" s="622"/>
      <c r="U156" s="622"/>
      <c r="V156" s="622"/>
      <c r="W156" s="623"/>
      <c r="X156" s="623"/>
      <c r="Y156" s="623"/>
      <c r="Z156" s="624"/>
      <c r="AA156" s="625"/>
      <c r="AB156" s="626"/>
      <c r="AC156" s="840"/>
      <c r="AD156" s="841"/>
      <c r="AE156" s="628"/>
      <c r="AF156" s="629"/>
      <c r="AG156" s="842"/>
      <c r="AH156" s="843"/>
      <c r="AI156" s="631"/>
      <c r="AJ156" s="632"/>
      <c r="AK156" s="633"/>
      <c r="AL156" s="634"/>
      <c r="AM156" s="844"/>
      <c r="AN156" s="635"/>
      <c r="AO156" s="636"/>
      <c r="AP156" s="637"/>
      <c r="AQ156" s="638"/>
      <c r="AR156" s="636"/>
      <c r="AS156" s="639"/>
      <c r="AT156" s="640">
        <v>100</v>
      </c>
      <c r="AU156" s="783"/>
      <c r="AV156" s="784"/>
      <c r="AW156" s="640"/>
      <c r="AX156" s="642"/>
      <c r="AY156" s="846"/>
      <c r="AZ156" s="644"/>
      <c r="BA156" s="644"/>
      <c r="BB156" s="1114"/>
    </row>
    <row r="157" spans="1:54" ht="85.5" customHeight="1">
      <c r="A157" s="1105"/>
      <c r="B157" s="1124"/>
      <c r="C157" s="1124"/>
      <c r="D157" s="947" t="s">
        <v>293</v>
      </c>
      <c r="E157" s="744"/>
      <c r="F157" s="744"/>
      <c r="G157" s="745"/>
      <c r="H157" s="670"/>
      <c r="I157" s="670"/>
      <c r="J157" s="670"/>
      <c r="K157" s="671"/>
      <c r="L157" s="671"/>
      <c r="M157" s="671"/>
      <c r="N157" s="645"/>
      <c r="O157" s="645"/>
      <c r="P157" s="645"/>
      <c r="Q157" s="646"/>
      <c r="R157" s="646"/>
      <c r="S157" s="646"/>
      <c r="T157" s="648"/>
      <c r="U157" s="648"/>
      <c r="V157" s="648"/>
      <c r="W157" s="649"/>
      <c r="X157" s="649"/>
      <c r="Y157" s="649"/>
      <c r="Z157" s="650"/>
      <c r="AA157" s="651"/>
      <c r="AB157" s="652"/>
      <c r="AC157" s="847"/>
      <c r="AD157" s="848"/>
      <c r="AE157" s="654"/>
      <c r="AF157" s="655"/>
      <c r="AG157" s="849"/>
      <c r="AH157" s="850"/>
      <c r="AI157" s="657"/>
      <c r="AJ157" s="658"/>
      <c r="AK157" s="659"/>
      <c r="AL157" s="660"/>
      <c r="AM157" s="851"/>
      <c r="AN157" s="661"/>
      <c r="AO157" s="662"/>
      <c r="AP157" s="663"/>
      <c r="AQ157" s="664"/>
      <c r="AR157" s="662"/>
      <c r="AS157" s="665"/>
      <c r="AT157" s="666"/>
      <c r="AU157" s="667"/>
      <c r="AV157" s="798"/>
      <c r="AW157" s="666"/>
      <c r="AX157" s="668"/>
      <c r="AY157" s="852"/>
      <c r="AZ157" s="669"/>
      <c r="BA157" s="669"/>
      <c r="BB157" s="1114"/>
    </row>
    <row r="158" spans="1:54" ht="22.5" customHeight="1">
      <c r="A158" s="1105"/>
      <c r="B158" s="1124"/>
      <c r="C158" s="1124"/>
      <c r="D158" s="947" t="s">
        <v>287</v>
      </c>
      <c r="E158" s="744"/>
      <c r="F158" s="744"/>
      <c r="G158" s="745"/>
      <c r="H158" s="670"/>
      <c r="I158" s="670"/>
      <c r="J158" s="670"/>
      <c r="K158" s="671"/>
      <c r="L158" s="671"/>
      <c r="M158" s="671"/>
      <c r="N158" s="645"/>
      <c r="O158" s="645"/>
      <c r="P158" s="645"/>
      <c r="Q158" s="646"/>
      <c r="R158" s="646"/>
      <c r="S158" s="646"/>
      <c r="T158" s="648"/>
      <c r="U158" s="648"/>
      <c r="V158" s="648"/>
      <c r="W158" s="649"/>
      <c r="X158" s="649"/>
      <c r="Y158" s="649"/>
      <c r="Z158" s="650"/>
      <c r="AA158" s="651"/>
      <c r="AB158" s="652"/>
      <c r="AC158" s="847"/>
      <c r="AD158" s="848"/>
      <c r="AE158" s="654"/>
      <c r="AF158" s="655"/>
      <c r="AG158" s="849"/>
      <c r="AH158" s="850"/>
      <c r="AI158" s="657"/>
      <c r="AJ158" s="658"/>
      <c r="AK158" s="659"/>
      <c r="AL158" s="660"/>
      <c r="AM158" s="851"/>
      <c r="AN158" s="661"/>
      <c r="AO158" s="662"/>
      <c r="AP158" s="663"/>
      <c r="AQ158" s="664"/>
      <c r="AR158" s="662"/>
      <c r="AS158" s="665"/>
      <c r="AT158" s="666"/>
      <c r="AU158" s="667"/>
      <c r="AV158" s="798"/>
      <c r="AW158" s="666"/>
      <c r="AX158" s="668"/>
      <c r="AY158" s="852"/>
      <c r="AZ158" s="669"/>
      <c r="BA158" s="669"/>
      <c r="BB158" s="1114"/>
    </row>
    <row r="159" spans="1:54" ht="42.75" customHeight="1">
      <c r="A159" s="1106"/>
      <c r="B159" s="1125"/>
      <c r="C159" s="1125"/>
      <c r="D159" s="947" t="s">
        <v>43</v>
      </c>
      <c r="E159" s="744"/>
      <c r="F159" s="744"/>
      <c r="G159" s="745"/>
      <c r="H159" s="670"/>
      <c r="I159" s="670"/>
      <c r="J159" s="670"/>
      <c r="K159" s="671"/>
      <c r="L159" s="671"/>
      <c r="M159" s="671"/>
      <c r="N159" s="645"/>
      <c r="O159" s="645"/>
      <c r="P159" s="645"/>
      <c r="Q159" s="646"/>
      <c r="R159" s="646"/>
      <c r="S159" s="646"/>
      <c r="T159" s="648"/>
      <c r="U159" s="648"/>
      <c r="V159" s="648"/>
      <c r="W159" s="649"/>
      <c r="X159" s="649"/>
      <c r="Y159" s="649"/>
      <c r="Z159" s="650"/>
      <c r="AA159" s="651"/>
      <c r="AB159" s="652"/>
      <c r="AC159" s="847"/>
      <c r="AD159" s="848"/>
      <c r="AE159" s="654"/>
      <c r="AF159" s="655"/>
      <c r="AG159" s="849"/>
      <c r="AH159" s="850"/>
      <c r="AI159" s="657"/>
      <c r="AJ159" s="658"/>
      <c r="AK159" s="659"/>
      <c r="AL159" s="660"/>
      <c r="AM159" s="851"/>
      <c r="AN159" s="661"/>
      <c r="AO159" s="662"/>
      <c r="AP159" s="663"/>
      <c r="AQ159" s="664"/>
      <c r="AR159" s="662"/>
      <c r="AS159" s="665"/>
      <c r="AT159" s="666"/>
      <c r="AU159" s="667"/>
      <c r="AV159" s="798"/>
      <c r="AW159" s="666"/>
      <c r="AX159" s="668"/>
      <c r="AY159" s="852"/>
      <c r="AZ159" s="669"/>
      <c r="BA159" s="669"/>
      <c r="BB159" s="1114"/>
    </row>
    <row r="160" spans="1:54" ht="36.75" customHeight="1">
      <c r="A160" s="1251" t="s">
        <v>349</v>
      </c>
      <c r="B160" s="1107" t="s">
        <v>350</v>
      </c>
      <c r="C160" s="1107"/>
      <c r="D160" s="764" t="s">
        <v>41</v>
      </c>
      <c r="E160" s="747">
        <f>E162</f>
        <v>347.95</v>
      </c>
      <c r="F160" s="747">
        <f>F162</f>
        <v>6.1</v>
      </c>
      <c r="G160" s="1022">
        <f>G162</f>
        <v>1.7531254490587729</v>
      </c>
      <c r="H160" s="586"/>
      <c r="I160" s="586"/>
      <c r="J160" s="586"/>
      <c r="K160" s="587"/>
      <c r="L160" s="587"/>
      <c r="M160" s="587"/>
      <c r="N160" s="589"/>
      <c r="O160" s="589"/>
      <c r="P160" s="589"/>
      <c r="Q160" s="590"/>
      <c r="R160" s="590"/>
      <c r="S160" s="590"/>
      <c r="T160" s="592"/>
      <c r="U160" s="592"/>
      <c r="V160" s="592"/>
      <c r="W160" s="593">
        <f>W162</f>
        <v>2.5</v>
      </c>
      <c r="X160" s="593">
        <f>X162</f>
        <v>2.5</v>
      </c>
      <c r="Y160" s="1021">
        <f>Y162</f>
        <v>0</v>
      </c>
      <c r="Z160" s="594">
        <f>Z162</f>
        <v>1.75</v>
      </c>
      <c r="AA160" s="595"/>
      <c r="AB160" s="596"/>
      <c r="AC160" s="834">
        <f>AC162</f>
        <v>1.8</v>
      </c>
      <c r="AD160" s="835"/>
      <c r="AE160" s="598">
        <f>AE162</f>
        <v>1.8</v>
      </c>
      <c r="AF160" s="599"/>
      <c r="AG160" s="836"/>
      <c r="AH160" s="837">
        <f>AH162</f>
        <v>1.8</v>
      </c>
      <c r="AI160" s="601"/>
      <c r="AJ160" s="602">
        <f>AJ162</f>
        <v>341.9</v>
      </c>
      <c r="AK160" s="603"/>
      <c r="AL160" s="604"/>
      <c r="AM160" s="838"/>
      <c r="AN160" s="605"/>
      <c r="AO160" s="606"/>
      <c r="AP160" s="607"/>
      <c r="AQ160" s="608"/>
      <c r="AR160" s="606"/>
      <c r="AS160" s="609"/>
      <c r="AT160" s="610"/>
      <c r="AU160" s="611"/>
      <c r="AV160" s="771"/>
      <c r="AW160" s="610"/>
      <c r="AX160" s="612"/>
      <c r="AY160" s="839">
        <f>AY162</f>
        <v>0</v>
      </c>
      <c r="AZ160" s="614"/>
      <c r="BA160" s="614"/>
      <c r="BB160" s="1017"/>
    </row>
    <row r="161" spans="1:54" ht="52.5" customHeight="1">
      <c r="A161" s="1252"/>
      <c r="B161" s="1124"/>
      <c r="C161" s="1124"/>
      <c r="D161" s="774" t="s">
        <v>2</v>
      </c>
      <c r="E161" s="775"/>
      <c r="F161" s="775"/>
      <c r="G161" s="776"/>
      <c r="H161" s="616"/>
      <c r="I161" s="616"/>
      <c r="J161" s="616"/>
      <c r="K161" s="617"/>
      <c r="L161" s="617"/>
      <c r="M161" s="617"/>
      <c r="N161" s="619"/>
      <c r="O161" s="619"/>
      <c r="P161" s="619"/>
      <c r="Q161" s="620"/>
      <c r="R161" s="620"/>
      <c r="S161" s="620"/>
      <c r="T161" s="622"/>
      <c r="U161" s="622"/>
      <c r="V161" s="622"/>
      <c r="W161" s="623"/>
      <c r="X161" s="623"/>
      <c r="Y161" s="623"/>
      <c r="Z161" s="624"/>
      <c r="AA161" s="625"/>
      <c r="AB161" s="626"/>
      <c r="AC161" s="840"/>
      <c r="AD161" s="841"/>
      <c r="AE161" s="628"/>
      <c r="AF161" s="629"/>
      <c r="AG161" s="842"/>
      <c r="AH161" s="843"/>
      <c r="AI161" s="631"/>
      <c r="AJ161" s="632"/>
      <c r="AK161" s="633"/>
      <c r="AL161" s="634"/>
      <c r="AM161" s="844"/>
      <c r="AN161" s="635"/>
      <c r="AO161" s="636"/>
      <c r="AP161" s="637"/>
      <c r="AQ161" s="638"/>
      <c r="AR161" s="636"/>
      <c r="AS161" s="639"/>
      <c r="AT161" s="640"/>
      <c r="AU161" s="641"/>
      <c r="AV161" s="845"/>
      <c r="AW161" s="640"/>
      <c r="AX161" s="642"/>
      <c r="AY161" s="846"/>
      <c r="AZ161" s="644"/>
      <c r="BA161" s="644"/>
      <c r="BB161" s="1017"/>
    </row>
    <row r="162" spans="1:54" ht="22.5" customHeight="1">
      <c r="A162" s="1252"/>
      <c r="B162" s="1124"/>
      <c r="C162" s="1124"/>
      <c r="D162" s="1016" t="s">
        <v>286</v>
      </c>
      <c r="E162" s="1035">
        <f>H162+K162+N162+Q162+T162+W162+Z162+AE162+AJ162+AO162+AT162+AY162</f>
        <v>347.95</v>
      </c>
      <c r="F162" s="715">
        <f>X162+AC162+AH162</f>
        <v>6.1</v>
      </c>
      <c r="G162" s="917">
        <f>F162*100/E162</f>
        <v>1.7531254490587729</v>
      </c>
      <c r="H162" s="222"/>
      <c r="I162" s="616"/>
      <c r="J162" s="616"/>
      <c r="K162" s="617"/>
      <c r="L162" s="617"/>
      <c r="M162" s="617"/>
      <c r="N162" s="619"/>
      <c r="O162" s="619"/>
      <c r="P162" s="619"/>
      <c r="Q162" s="620"/>
      <c r="R162" s="620"/>
      <c r="S162" s="620"/>
      <c r="T162" s="622"/>
      <c r="U162" s="622"/>
      <c r="V162" s="622"/>
      <c r="W162" s="623">
        <v>2.5</v>
      </c>
      <c r="X162" s="623">
        <v>2.5</v>
      </c>
      <c r="Y162" s="925">
        <v>0</v>
      </c>
      <c r="Z162" s="624">
        <v>1.75</v>
      </c>
      <c r="AA162" s="625"/>
      <c r="AB162" s="626"/>
      <c r="AC162" s="840">
        <v>1.8</v>
      </c>
      <c r="AD162" s="841"/>
      <c r="AE162" s="628">
        <v>1.8</v>
      </c>
      <c r="AF162" s="629"/>
      <c r="AG162" s="842"/>
      <c r="AH162" s="843">
        <v>1.8</v>
      </c>
      <c r="AI162" s="631"/>
      <c r="AJ162" s="632">
        <v>341.9</v>
      </c>
      <c r="AK162" s="633"/>
      <c r="AL162" s="634"/>
      <c r="AM162" s="844"/>
      <c r="AN162" s="635"/>
      <c r="AO162" s="636"/>
      <c r="AP162" s="637"/>
      <c r="AQ162" s="638"/>
      <c r="AR162" s="636"/>
      <c r="AS162" s="639"/>
      <c r="AT162" s="640"/>
      <c r="AU162" s="783"/>
      <c r="AV162" s="784"/>
      <c r="AW162" s="640"/>
      <c r="AX162" s="642"/>
      <c r="AY162" s="846"/>
      <c r="AZ162" s="644"/>
      <c r="BA162" s="644"/>
      <c r="BB162" s="1017"/>
    </row>
    <row r="163" spans="1:54" ht="85.5" customHeight="1">
      <c r="A163" s="1252"/>
      <c r="B163" s="1124"/>
      <c r="C163" s="1124"/>
      <c r="D163" s="1016" t="s">
        <v>293</v>
      </c>
      <c r="E163" s="744"/>
      <c r="F163" s="744"/>
      <c r="G163" s="745"/>
      <c r="H163" s="670"/>
      <c r="I163" s="670"/>
      <c r="J163" s="670"/>
      <c r="K163" s="671"/>
      <c r="L163" s="671"/>
      <c r="M163" s="671"/>
      <c r="N163" s="645"/>
      <c r="O163" s="645"/>
      <c r="P163" s="645"/>
      <c r="Q163" s="646"/>
      <c r="R163" s="646"/>
      <c r="S163" s="646"/>
      <c r="T163" s="648"/>
      <c r="U163" s="648"/>
      <c r="V163" s="648"/>
      <c r="W163" s="649"/>
      <c r="X163" s="649"/>
      <c r="Y163" s="649"/>
      <c r="Z163" s="650"/>
      <c r="AA163" s="651"/>
      <c r="AB163" s="652"/>
      <c r="AC163" s="847"/>
      <c r="AD163" s="848"/>
      <c r="AE163" s="654"/>
      <c r="AF163" s="655"/>
      <c r="AG163" s="849"/>
      <c r="AH163" s="850"/>
      <c r="AI163" s="657"/>
      <c r="AJ163" s="658"/>
      <c r="AK163" s="659"/>
      <c r="AL163" s="660"/>
      <c r="AM163" s="851"/>
      <c r="AN163" s="661"/>
      <c r="AO163" s="662"/>
      <c r="AP163" s="663"/>
      <c r="AQ163" s="664"/>
      <c r="AR163" s="662"/>
      <c r="AS163" s="665"/>
      <c r="AT163" s="666"/>
      <c r="AU163" s="667"/>
      <c r="AV163" s="798"/>
      <c r="AW163" s="666"/>
      <c r="AX163" s="668"/>
      <c r="AY163" s="852"/>
      <c r="AZ163" s="669"/>
      <c r="BA163" s="669"/>
      <c r="BB163" s="1017"/>
    </row>
    <row r="164" spans="1:54" ht="22.5" customHeight="1">
      <c r="A164" s="1252"/>
      <c r="B164" s="1124"/>
      <c r="C164" s="1124"/>
      <c r="D164" s="1016" t="s">
        <v>287</v>
      </c>
      <c r="E164" s="744"/>
      <c r="F164" s="744"/>
      <c r="G164" s="745"/>
      <c r="H164" s="670"/>
      <c r="I164" s="670"/>
      <c r="J164" s="670"/>
      <c r="K164" s="671"/>
      <c r="L164" s="671"/>
      <c r="M164" s="671"/>
      <c r="N164" s="645"/>
      <c r="O164" s="645"/>
      <c r="P164" s="645"/>
      <c r="Q164" s="646"/>
      <c r="R164" s="646"/>
      <c r="S164" s="646"/>
      <c r="T164" s="648"/>
      <c r="U164" s="648"/>
      <c r="V164" s="648"/>
      <c r="W164" s="649"/>
      <c r="X164" s="649"/>
      <c r="Y164" s="649"/>
      <c r="Z164" s="650"/>
      <c r="AA164" s="651"/>
      <c r="AB164" s="652"/>
      <c r="AC164" s="847"/>
      <c r="AD164" s="848"/>
      <c r="AE164" s="654"/>
      <c r="AF164" s="655"/>
      <c r="AG164" s="849"/>
      <c r="AH164" s="850"/>
      <c r="AI164" s="657"/>
      <c r="AJ164" s="658"/>
      <c r="AK164" s="659"/>
      <c r="AL164" s="660"/>
      <c r="AM164" s="851"/>
      <c r="AN164" s="661"/>
      <c r="AO164" s="662"/>
      <c r="AP164" s="663"/>
      <c r="AQ164" s="664"/>
      <c r="AR164" s="662"/>
      <c r="AS164" s="665"/>
      <c r="AT164" s="666"/>
      <c r="AU164" s="667"/>
      <c r="AV164" s="798"/>
      <c r="AW164" s="666"/>
      <c r="AX164" s="668"/>
      <c r="AY164" s="852"/>
      <c r="AZ164" s="669"/>
      <c r="BA164" s="669"/>
      <c r="BB164" s="1017"/>
    </row>
    <row r="165" spans="1:54" ht="42.75" customHeight="1">
      <c r="A165" s="1253"/>
      <c r="B165" s="1125"/>
      <c r="C165" s="1125"/>
      <c r="D165" s="1016" t="s">
        <v>43</v>
      </c>
      <c r="E165" s="744"/>
      <c r="F165" s="744"/>
      <c r="G165" s="745"/>
      <c r="H165" s="670"/>
      <c r="I165" s="670"/>
      <c r="J165" s="670"/>
      <c r="K165" s="671"/>
      <c r="L165" s="671"/>
      <c r="M165" s="671"/>
      <c r="N165" s="645"/>
      <c r="O165" s="645"/>
      <c r="P165" s="645"/>
      <c r="Q165" s="646"/>
      <c r="R165" s="646"/>
      <c r="S165" s="646"/>
      <c r="T165" s="648"/>
      <c r="U165" s="648"/>
      <c r="V165" s="648"/>
      <c r="W165" s="649"/>
      <c r="X165" s="649"/>
      <c r="Y165" s="649"/>
      <c r="Z165" s="650"/>
      <c r="AA165" s="651"/>
      <c r="AB165" s="652"/>
      <c r="AC165" s="847"/>
      <c r="AD165" s="848"/>
      <c r="AE165" s="654"/>
      <c r="AF165" s="655"/>
      <c r="AG165" s="849"/>
      <c r="AH165" s="850"/>
      <c r="AI165" s="657"/>
      <c r="AJ165" s="658"/>
      <c r="AK165" s="659"/>
      <c r="AL165" s="660"/>
      <c r="AM165" s="851"/>
      <c r="AN165" s="661"/>
      <c r="AO165" s="662"/>
      <c r="AP165" s="663"/>
      <c r="AQ165" s="664"/>
      <c r="AR165" s="662"/>
      <c r="AS165" s="665"/>
      <c r="AT165" s="666"/>
      <c r="AU165" s="667"/>
      <c r="AV165" s="798"/>
      <c r="AW165" s="666"/>
      <c r="AX165" s="668"/>
      <c r="AY165" s="852"/>
      <c r="AZ165" s="669"/>
      <c r="BA165" s="669"/>
      <c r="BB165" s="1017"/>
    </row>
    <row r="166" spans="1:54" ht="36.75" customHeight="1">
      <c r="A166" s="1251" t="s">
        <v>357</v>
      </c>
      <c r="B166" s="1107" t="s">
        <v>358</v>
      </c>
      <c r="C166" s="1107"/>
      <c r="D166" s="764" t="s">
        <v>41</v>
      </c>
      <c r="E166" s="1036">
        <f>E168</f>
        <v>447.30000000000007</v>
      </c>
      <c r="F166" s="1036">
        <f>F168</f>
        <v>236.75</v>
      </c>
      <c r="G166" s="1022">
        <f>G168</f>
        <v>52.928683210373343</v>
      </c>
      <c r="H166" s="220">
        <f>H168</f>
        <v>0</v>
      </c>
      <c r="I166" s="586"/>
      <c r="J166" s="586"/>
      <c r="K166" s="587">
        <f>K168</f>
        <v>33.799999999999997</v>
      </c>
      <c r="L166" s="587">
        <f>L168</f>
        <v>33.85</v>
      </c>
      <c r="M166" s="587">
        <f>M168</f>
        <v>100</v>
      </c>
      <c r="N166" s="589">
        <f>N168</f>
        <v>33.799999999999997</v>
      </c>
      <c r="O166" s="589">
        <f>O168</f>
        <v>33.799999999999997</v>
      </c>
      <c r="P166" s="589">
        <v>100</v>
      </c>
      <c r="Q166" s="590">
        <f>Q168</f>
        <v>33.799999999999997</v>
      </c>
      <c r="R166" s="590">
        <f>R168</f>
        <v>33.799999999999997</v>
      </c>
      <c r="S166" s="590"/>
      <c r="T166" s="592">
        <f>T168</f>
        <v>33.799999999999997</v>
      </c>
      <c r="U166" s="592">
        <v>33.9</v>
      </c>
      <c r="V166" s="592"/>
      <c r="W166" s="593">
        <f>W168</f>
        <v>33.799999999999997</v>
      </c>
      <c r="X166" s="593">
        <f>X168</f>
        <v>33.799999999999997</v>
      </c>
      <c r="Y166" s="1021">
        <f>Y168</f>
        <v>100</v>
      </c>
      <c r="Z166" s="594">
        <f>Z168</f>
        <v>33.799999999999997</v>
      </c>
      <c r="AA166" s="595"/>
      <c r="AB166" s="596"/>
      <c r="AC166" s="834">
        <f>AC168</f>
        <v>33.799999999999997</v>
      </c>
      <c r="AD166" s="835">
        <f>AD168</f>
        <v>100</v>
      </c>
      <c r="AE166" s="598">
        <f>AE168</f>
        <v>33.799999999999997</v>
      </c>
      <c r="AF166" s="599"/>
      <c r="AG166" s="836"/>
      <c r="AH166" s="837">
        <f>AH168</f>
        <v>33.799999999999997</v>
      </c>
      <c r="AI166" s="601"/>
      <c r="AJ166" s="602">
        <f>AJ168</f>
        <v>33.799999999999997</v>
      </c>
      <c r="AK166" s="603"/>
      <c r="AL166" s="604"/>
      <c r="AM166" s="838"/>
      <c r="AN166" s="605"/>
      <c r="AO166" s="606">
        <f>AO168</f>
        <v>33.799999999999997</v>
      </c>
      <c r="AP166" s="607"/>
      <c r="AQ166" s="608"/>
      <c r="AR166" s="606"/>
      <c r="AS166" s="609"/>
      <c r="AT166" s="610">
        <f>AT168</f>
        <v>33.799999999999997</v>
      </c>
      <c r="AU166" s="611"/>
      <c r="AV166" s="771"/>
      <c r="AW166" s="610"/>
      <c r="AX166" s="612"/>
      <c r="AY166" s="839">
        <f>AY168</f>
        <v>109.3</v>
      </c>
      <c r="AZ166" s="614"/>
      <c r="BA166" s="614"/>
      <c r="BB166" s="1034"/>
    </row>
    <row r="167" spans="1:54" ht="52.5" customHeight="1">
      <c r="A167" s="1252"/>
      <c r="B167" s="1124"/>
      <c r="C167" s="1124"/>
      <c r="D167" s="774" t="s">
        <v>2</v>
      </c>
      <c r="E167" s="775"/>
      <c r="F167" s="775"/>
      <c r="G167" s="776"/>
      <c r="H167" s="616"/>
      <c r="I167" s="616"/>
      <c r="J167" s="616"/>
      <c r="K167" s="617"/>
      <c r="L167" s="617"/>
      <c r="M167" s="617"/>
      <c r="N167" s="619"/>
      <c r="O167" s="619"/>
      <c r="P167" s="619"/>
      <c r="Q167" s="620"/>
      <c r="R167" s="620"/>
      <c r="S167" s="620"/>
      <c r="T167" s="622"/>
      <c r="U167" s="622"/>
      <c r="V167" s="622"/>
      <c r="W167" s="623"/>
      <c r="X167" s="623"/>
      <c r="Y167" s="623"/>
      <c r="Z167" s="624"/>
      <c r="AA167" s="625"/>
      <c r="AB167" s="626"/>
      <c r="AC167" s="840"/>
      <c r="AD167" s="841"/>
      <c r="AE167" s="628"/>
      <c r="AF167" s="629"/>
      <c r="AG167" s="842"/>
      <c r="AH167" s="843"/>
      <c r="AI167" s="631"/>
      <c r="AJ167" s="632"/>
      <c r="AK167" s="633"/>
      <c r="AL167" s="634"/>
      <c r="AM167" s="844"/>
      <c r="AN167" s="635"/>
      <c r="AO167" s="636"/>
      <c r="AP167" s="637"/>
      <c r="AQ167" s="638"/>
      <c r="AR167" s="636"/>
      <c r="AS167" s="639"/>
      <c r="AT167" s="640"/>
      <c r="AU167" s="641"/>
      <c r="AV167" s="845"/>
      <c r="AW167" s="640"/>
      <c r="AX167" s="642"/>
      <c r="AY167" s="846"/>
      <c r="AZ167" s="644"/>
      <c r="BA167" s="644"/>
      <c r="BB167" s="1034"/>
    </row>
    <row r="168" spans="1:54" ht="22.5" customHeight="1">
      <c r="A168" s="1252"/>
      <c r="B168" s="1124"/>
      <c r="C168" s="1124"/>
      <c r="D168" s="1033" t="s">
        <v>286</v>
      </c>
      <c r="E168" s="1035">
        <f>H168+K168+N168+Q168+T168+W168+Z168+AE168+AJ168+AO168+AT168+AY168</f>
        <v>447.30000000000007</v>
      </c>
      <c r="F168" s="943">
        <f>I168+L168+O168+R168+U168+X168+AC168+AH168+AM168+AR168+AU168+AZ168</f>
        <v>236.75</v>
      </c>
      <c r="G168" s="917">
        <f>F168*100/E168</f>
        <v>52.928683210373343</v>
      </c>
      <c r="H168" s="222">
        <v>0</v>
      </c>
      <c r="I168" s="616">
        <v>0</v>
      </c>
      <c r="J168" s="616"/>
      <c r="K168" s="617">
        <v>33.799999999999997</v>
      </c>
      <c r="L168" s="617">
        <v>33.85</v>
      </c>
      <c r="M168" s="617">
        <v>100</v>
      </c>
      <c r="N168" s="619">
        <v>33.799999999999997</v>
      </c>
      <c r="O168" s="1055">
        <v>33.799999999999997</v>
      </c>
      <c r="P168" s="619">
        <v>100</v>
      </c>
      <c r="Q168" s="620">
        <v>33.799999999999997</v>
      </c>
      <c r="R168" s="620">
        <v>33.799999999999997</v>
      </c>
      <c r="S168" s="620"/>
      <c r="T168" s="622">
        <v>33.799999999999997</v>
      </c>
      <c r="U168" s="622">
        <v>33.9</v>
      </c>
      <c r="V168" s="622"/>
      <c r="W168" s="623">
        <v>33.799999999999997</v>
      </c>
      <c r="X168" s="623">
        <v>33.799999999999997</v>
      </c>
      <c r="Y168" s="925">
        <f>X168*100/W168</f>
        <v>100</v>
      </c>
      <c r="Z168" s="624">
        <v>33.799999999999997</v>
      </c>
      <c r="AA168" s="625"/>
      <c r="AB168" s="626"/>
      <c r="AC168" s="840">
        <v>33.799999999999997</v>
      </c>
      <c r="AD168" s="841">
        <v>100</v>
      </c>
      <c r="AE168" s="628">
        <v>33.799999999999997</v>
      </c>
      <c r="AF168" s="629"/>
      <c r="AG168" s="842"/>
      <c r="AH168" s="843">
        <v>33.799999999999997</v>
      </c>
      <c r="AI168" s="631"/>
      <c r="AJ168" s="632">
        <v>33.799999999999997</v>
      </c>
      <c r="AK168" s="633"/>
      <c r="AL168" s="634"/>
      <c r="AM168" s="844"/>
      <c r="AN168" s="635"/>
      <c r="AO168" s="636">
        <v>33.799999999999997</v>
      </c>
      <c r="AP168" s="637"/>
      <c r="AQ168" s="638"/>
      <c r="AR168" s="636"/>
      <c r="AS168" s="639"/>
      <c r="AT168" s="640">
        <v>33.799999999999997</v>
      </c>
      <c r="AU168" s="783"/>
      <c r="AV168" s="784"/>
      <c r="AW168" s="640"/>
      <c r="AX168" s="642"/>
      <c r="AY168" s="846">
        <f>33.8+75.5</f>
        <v>109.3</v>
      </c>
      <c r="AZ168" s="644"/>
      <c r="BA168" s="644"/>
      <c r="BB168" s="1034"/>
    </row>
    <row r="169" spans="1:54" ht="85.5" customHeight="1">
      <c r="A169" s="1252"/>
      <c r="B169" s="1124"/>
      <c r="C169" s="1124"/>
      <c r="D169" s="1033" t="s">
        <v>293</v>
      </c>
      <c r="E169" s="744"/>
      <c r="F169" s="744"/>
      <c r="G169" s="745"/>
      <c r="H169" s="670"/>
      <c r="I169" s="670"/>
      <c r="J169" s="670"/>
      <c r="K169" s="671"/>
      <c r="L169" s="671"/>
      <c r="M169" s="671"/>
      <c r="N169" s="645"/>
      <c r="O169" s="645"/>
      <c r="P169" s="645"/>
      <c r="Q169" s="646"/>
      <c r="R169" s="646"/>
      <c r="S169" s="646"/>
      <c r="T169" s="648"/>
      <c r="U169" s="648"/>
      <c r="V169" s="648"/>
      <c r="W169" s="649"/>
      <c r="X169" s="649"/>
      <c r="Y169" s="649"/>
      <c r="Z169" s="650"/>
      <c r="AA169" s="651"/>
      <c r="AB169" s="652"/>
      <c r="AC169" s="847"/>
      <c r="AD169" s="848"/>
      <c r="AE169" s="654"/>
      <c r="AF169" s="655"/>
      <c r="AG169" s="849"/>
      <c r="AH169" s="850"/>
      <c r="AI169" s="657"/>
      <c r="AJ169" s="658"/>
      <c r="AK169" s="659"/>
      <c r="AL169" s="660"/>
      <c r="AM169" s="851"/>
      <c r="AN169" s="661"/>
      <c r="AO169" s="662"/>
      <c r="AP169" s="663"/>
      <c r="AQ169" s="664"/>
      <c r="AR169" s="662"/>
      <c r="AS169" s="665"/>
      <c r="AT169" s="666"/>
      <c r="AU169" s="667"/>
      <c r="AV169" s="798"/>
      <c r="AW169" s="666"/>
      <c r="AX169" s="668"/>
      <c r="AY169" s="852"/>
      <c r="AZ169" s="669"/>
      <c r="BA169" s="669"/>
      <c r="BB169" s="1034"/>
    </row>
    <row r="170" spans="1:54" ht="22.5" customHeight="1">
      <c r="A170" s="1252"/>
      <c r="B170" s="1124"/>
      <c r="C170" s="1124"/>
      <c r="D170" s="1033" t="s">
        <v>287</v>
      </c>
      <c r="E170" s="744"/>
      <c r="F170" s="744"/>
      <c r="G170" s="745"/>
      <c r="H170" s="670"/>
      <c r="I170" s="670"/>
      <c r="J170" s="670"/>
      <c r="K170" s="671"/>
      <c r="L170" s="671"/>
      <c r="M170" s="671"/>
      <c r="N170" s="645"/>
      <c r="O170" s="645"/>
      <c r="P170" s="645"/>
      <c r="Q170" s="646"/>
      <c r="R170" s="646"/>
      <c r="S170" s="646"/>
      <c r="T170" s="648"/>
      <c r="U170" s="648"/>
      <c r="V170" s="648"/>
      <c r="W170" s="649"/>
      <c r="X170" s="649"/>
      <c r="Y170" s="649"/>
      <c r="Z170" s="650"/>
      <c r="AA170" s="651"/>
      <c r="AB170" s="652"/>
      <c r="AC170" s="847"/>
      <c r="AD170" s="848"/>
      <c r="AE170" s="654"/>
      <c r="AF170" s="655"/>
      <c r="AG170" s="849"/>
      <c r="AH170" s="850"/>
      <c r="AI170" s="657"/>
      <c r="AJ170" s="658"/>
      <c r="AK170" s="659"/>
      <c r="AL170" s="660"/>
      <c r="AM170" s="851"/>
      <c r="AN170" s="661"/>
      <c r="AO170" s="662"/>
      <c r="AP170" s="663"/>
      <c r="AQ170" s="664"/>
      <c r="AR170" s="662"/>
      <c r="AS170" s="665"/>
      <c r="AT170" s="666"/>
      <c r="AU170" s="667"/>
      <c r="AV170" s="798"/>
      <c r="AW170" s="666"/>
      <c r="AX170" s="668"/>
      <c r="AY170" s="852"/>
      <c r="AZ170" s="669"/>
      <c r="BA170" s="669"/>
      <c r="BB170" s="1034"/>
    </row>
    <row r="171" spans="1:54" ht="42.75" customHeight="1">
      <c r="A171" s="1253"/>
      <c r="B171" s="1125"/>
      <c r="C171" s="1125"/>
      <c r="D171" s="1033" t="s">
        <v>43</v>
      </c>
      <c r="E171" s="744"/>
      <c r="F171" s="744"/>
      <c r="G171" s="745"/>
      <c r="H171" s="670"/>
      <c r="I171" s="670"/>
      <c r="J171" s="670"/>
      <c r="K171" s="671"/>
      <c r="L171" s="671"/>
      <c r="M171" s="671"/>
      <c r="N171" s="645"/>
      <c r="O171" s="645"/>
      <c r="P171" s="645"/>
      <c r="Q171" s="646"/>
      <c r="R171" s="646"/>
      <c r="S171" s="646"/>
      <c r="T171" s="648"/>
      <c r="U171" s="648"/>
      <c r="V171" s="648"/>
      <c r="W171" s="649"/>
      <c r="X171" s="649"/>
      <c r="Y171" s="649"/>
      <c r="Z171" s="650"/>
      <c r="AA171" s="651"/>
      <c r="AB171" s="652"/>
      <c r="AC171" s="847"/>
      <c r="AD171" s="848"/>
      <c r="AE171" s="654"/>
      <c r="AF171" s="655"/>
      <c r="AG171" s="849"/>
      <c r="AH171" s="850"/>
      <c r="AI171" s="657"/>
      <c r="AJ171" s="658"/>
      <c r="AK171" s="659"/>
      <c r="AL171" s="660"/>
      <c r="AM171" s="851"/>
      <c r="AN171" s="661"/>
      <c r="AO171" s="662"/>
      <c r="AP171" s="663"/>
      <c r="AQ171" s="664"/>
      <c r="AR171" s="662"/>
      <c r="AS171" s="665"/>
      <c r="AT171" s="666"/>
      <c r="AU171" s="667"/>
      <c r="AV171" s="798"/>
      <c r="AW171" s="666"/>
      <c r="AX171" s="668"/>
      <c r="AY171" s="852"/>
      <c r="AZ171" s="669"/>
      <c r="BA171" s="669"/>
      <c r="BB171" s="1034"/>
    </row>
    <row r="172" spans="1:54" ht="36.75" customHeight="1">
      <c r="A172" s="1251" t="s">
        <v>364</v>
      </c>
      <c r="B172" s="1107" t="s">
        <v>359</v>
      </c>
      <c r="C172" s="1107"/>
      <c r="D172" s="764" t="s">
        <v>41</v>
      </c>
      <c r="E172" s="1036">
        <f>E173+E174</f>
        <v>2919.4</v>
      </c>
      <c r="F172" s="747">
        <f>F173</f>
        <v>1463.5</v>
      </c>
      <c r="G172" s="1022">
        <f>G174+G173</f>
        <v>50.130163732273751</v>
      </c>
      <c r="H172" s="220">
        <f>H174</f>
        <v>0</v>
      </c>
      <c r="I172" s="586"/>
      <c r="J172" s="586"/>
      <c r="K172" s="587">
        <f>K174</f>
        <v>0</v>
      </c>
      <c r="L172" s="587"/>
      <c r="M172" s="587"/>
      <c r="N172" s="589">
        <f>N174</f>
        <v>0</v>
      </c>
      <c r="O172" s="589"/>
      <c r="P172" s="589"/>
      <c r="Q172" s="590">
        <f>Q174</f>
        <v>0</v>
      </c>
      <c r="R172" s="590"/>
      <c r="S172" s="590"/>
      <c r="T172" s="592">
        <f>T174</f>
        <v>0</v>
      </c>
      <c r="U172" s="592"/>
      <c r="V172" s="592"/>
      <c r="W172" s="593">
        <f>W173</f>
        <v>250.2</v>
      </c>
      <c r="X172" s="593">
        <f>X173</f>
        <v>250.2</v>
      </c>
      <c r="Y172" s="1021">
        <f>Y174</f>
        <v>0</v>
      </c>
      <c r="Z172" s="594">
        <f>Z173</f>
        <v>261.8</v>
      </c>
      <c r="AA172" s="595"/>
      <c r="AB172" s="596"/>
      <c r="AC172" s="834">
        <f>AC173</f>
        <v>261.8</v>
      </c>
      <c r="AD172" s="835"/>
      <c r="AE172" s="598">
        <f>AE173</f>
        <v>951.5</v>
      </c>
      <c r="AF172" s="599"/>
      <c r="AG172" s="836"/>
      <c r="AH172" s="837">
        <f>AH173</f>
        <v>951.5</v>
      </c>
      <c r="AI172" s="601"/>
      <c r="AJ172" s="602">
        <f>AJ173</f>
        <v>712.9</v>
      </c>
      <c r="AK172" s="603"/>
      <c r="AL172" s="604"/>
      <c r="AM172" s="838"/>
      <c r="AN172" s="605"/>
      <c r="AO172" s="606">
        <f>AO173</f>
        <v>743</v>
      </c>
      <c r="AP172" s="607"/>
      <c r="AQ172" s="608"/>
      <c r="AR172" s="606"/>
      <c r="AS172" s="609"/>
      <c r="AT172" s="610">
        <f>AT174</f>
        <v>0</v>
      </c>
      <c r="AU172" s="611"/>
      <c r="AV172" s="771"/>
      <c r="AW172" s="610"/>
      <c r="AX172" s="612"/>
      <c r="AY172" s="839">
        <f>AY174</f>
        <v>0</v>
      </c>
      <c r="AZ172" s="614"/>
      <c r="BA172" s="614"/>
      <c r="BB172" s="1034"/>
    </row>
    <row r="173" spans="1:54" ht="52.5" customHeight="1">
      <c r="A173" s="1252"/>
      <c r="B173" s="1124"/>
      <c r="C173" s="1124"/>
      <c r="D173" s="774" t="s">
        <v>2</v>
      </c>
      <c r="E173" s="1035">
        <f>H173+K173+N173+Q173+T173+W173+Z173+AE173+AJ173+AO173+AT173+AY173</f>
        <v>2919.4</v>
      </c>
      <c r="F173" s="775">
        <f>X173++AC173+AH173+AM173</f>
        <v>1463.5</v>
      </c>
      <c r="G173" s="917">
        <f>F173*100/E173</f>
        <v>50.130163732273751</v>
      </c>
      <c r="H173" s="616"/>
      <c r="I173" s="616"/>
      <c r="J173" s="616"/>
      <c r="K173" s="617"/>
      <c r="L173" s="617"/>
      <c r="M173" s="617"/>
      <c r="N173" s="619"/>
      <c r="O173" s="619"/>
      <c r="P173" s="619"/>
      <c r="Q173" s="620"/>
      <c r="R173" s="620"/>
      <c r="S173" s="620"/>
      <c r="T173" s="622"/>
      <c r="U173" s="622"/>
      <c r="V173" s="622"/>
      <c r="W173" s="623">
        <v>250.2</v>
      </c>
      <c r="X173" s="623">
        <v>250.2</v>
      </c>
      <c r="Y173" s="623"/>
      <c r="Z173" s="624">
        <v>261.8</v>
      </c>
      <c r="AA173" s="625"/>
      <c r="AB173" s="626"/>
      <c r="AC173" s="840">
        <v>261.8</v>
      </c>
      <c r="AD173" s="841"/>
      <c r="AE173" s="628">
        <v>951.5</v>
      </c>
      <c r="AF173" s="629"/>
      <c r="AG173" s="842"/>
      <c r="AH173" s="843">
        <v>951.5</v>
      </c>
      <c r="AI173" s="631"/>
      <c r="AJ173" s="632">
        <v>712.9</v>
      </c>
      <c r="AK173" s="633"/>
      <c r="AL173" s="634"/>
      <c r="AM173" s="844"/>
      <c r="AN173" s="635"/>
      <c r="AO173" s="636">
        <v>743</v>
      </c>
      <c r="AP173" s="637"/>
      <c r="AQ173" s="638"/>
      <c r="AR173" s="636"/>
      <c r="AS173" s="639"/>
      <c r="AT173" s="640"/>
      <c r="AU173" s="641"/>
      <c r="AV173" s="845"/>
      <c r="AW173" s="640"/>
      <c r="AX173" s="642"/>
      <c r="AY173" s="846"/>
      <c r="AZ173" s="644"/>
      <c r="BA173" s="644"/>
      <c r="BB173" s="1034"/>
    </row>
    <row r="174" spans="1:54" ht="22.5" customHeight="1">
      <c r="A174" s="1252"/>
      <c r="B174" s="1124"/>
      <c r="C174" s="1124"/>
      <c r="D174" s="1033" t="s">
        <v>286</v>
      </c>
      <c r="E174" s="1035">
        <v>0</v>
      </c>
      <c r="F174" s="715">
        <f>X174</f>
        <v>0</v>
      </c>
      <c r="G174" s="917">
        <v>0</v>
      </c>
      <c r="H174" s="222">
        <v>0</v>
      </c>
      <c r="I174" s="616">
        <v>0</v>
      </c>
      <c r="J174" s="616"/>
      <c r="K174" s="617">
        <v>0</v>
      </c>
      <c r="L174" s="617">
        <v>0</v>
      </c>
      <c r="M174" s="617"/>
      <c r="N174" s="619">
        <v>0</v>
      </c>
      <c r="O174" s="619"/>
      <c r="P174" s="619"/>
      <c r="Q174" s="620">
        <v>0</v>
      </c>
      <c r="R174" s="620"/>
      <c r="S174" s="620"/>
      <c r="T174" s="622">
        <v>0</v>
      </c>
      <c r="U174" s="622"/>
      <c r="V174" s="622"/>
      <c r="W174" s="623">
        <v>0</v>
      </c>
      <c r="X174" s="623"/>
      <c r="Y174" s="925">
        <v>0</v>
      </c>
      <c r="Z174" s="624">
        <v>0</v>
      </c>
      <c r="AA174" s="625"/>
      <c r="AB174" s="626"/>
      <c r="AC174" s="840"/>
      <c r="AD174" s="841"/>
      <c r="AE174" s="628">
        <v>0</v>
      </c>
      <c r="AF174" s="629"/>
      <c r="AG174" s="842"/>
      <c r="AH174" s="843"/>
      <c r="AI174" s="631"/>
      <c r="AJ174" s="632">
        <v>0</v>
      </c>
      <c r="AK174" s="633"/>
      <c r="AL174" s="634"/>
      <c r="AM174" s="844"/>
      <c r="AN174" s="635"/>
      <c r="AO174" s="636">
        <v>0</v>
      </c>
      <c r="AP174" s="637"/>
      <c r="AQ174" s="638"/>
      <c r="AR174" s="636"/>
      <c r="AS174" s="639"/>
      <c r="AT174" s="640">
        <v>0</v>
      </c>
      <c r="AU174" s="783"/>
      <c r="AV174" s="784"/>
      <c r="AW174" s="640"/>
      <c r="AX174" s="642"/>
      <c r="AY174" s="846">
        <v>0</v>
      </c>
      <c r="AZ174" s="644"/>
      <c r="BA174" s="644"/>
      <c r="BB174" s="1034"/>
    </row>
    <row r="175" spans="1:54" ht="85.5" customHeight="1">
      <c r="A175" s="1252"/>
      <c r="B175" s="1124"/>
      <c r="C175" s="1124"/>
      <c r="D175" s="1033" t="s">
        <v>293</v>
      </c>
      <c r="E175" s="744"/>
      <c r="F175" s="744"/>
      <c r="G175" s="745"/>
      <c r="H175" s="670"/>
      <c r="I175" s="670"/>
      <c r="J175" s="670"/>
      <c r="K175" s="671"/>
      <c r="L175" s="671"/>
      <c r="M175" s="671"/>
      <c r="N175" s="645"/>
      <c r="O175" s="645"/>
      <c r="P175" s="645"/>
      <c r="Q175" s="646"/>
      <c r="R175" s="646"/>
      <c r="S175" s="646"/>
      <c r="T175" s="648"/>
      <c r="U175" s="648"/>
      <c r="V175" s="648"/>
      <c r="W175" s="649"/>
      <c r="X175" s="649"/>
      <c r="Y175" s="649"/>
      <c r="Z175" s="650"/>
      <c r="AA175" s="651"/>
      <c r="AB175" s="652"/>
      <c r="AC175" s="847"/>
      <c r="AD175" s="848"/>
      <c r="AE175" s="654"/>
      <c r="AF175" s="655"/>
      <c r="AG175" s="849"/>
      <c r="AH175" s="850"/>
      <c r="AI175" s="657"/>
      <c r="AJ175" s="658"/>
      <c r="AK175" s="659"/>
      <c r="AL175" s="660"/>
      <c r="AM175" s="851"/>
      <c r="AN175" s="661"/>
      <c r="AO175" s="662"/>
      <c r="AP175" s="663"/>
      <c r="AQ175" s="664"/>
      <c r="AR175" s="662"/>
      <c r="AS175" s="665"/>
      <c r="AT175" s="666"/>
      <c r="AU175" s="667"/>
      <c r="AV175" s="798"/>
      <c r="AW175" s="666"/>
      <c r="AX175" s="668"/>
      <c r="AY175" s="852"/>
      <c r="AZ175" s="669"/>
      <c r="BA175" s="669"/>
      <c r="BB175" s="1034"/>
    </row>
    <row r="176" spans="1:54" ht="22.5" customHeight="1">
      <c r="A176" s="1252"/>
      <c r="B176" s="1124"/>
      <c r="C176" s="1124"/>
      <c r="D176" s="1033" t="s">
        <v>287</v>
      </c>
      <c r="E176" s="744"/>
      <c r="F176" s="744"/>
      <c r="G176" s="745"/>
      <c r="H176" s="670"/>
      <c r="I176" s="670"/>
      <c r="J176" s="670"/>
      <c r="K176" s="671"/>
      <c r="L176" s="671"/>
      <c r="M176" s="671"/>
      <c r="N176" s="645"/>
      <c r="O176" s="645"/>
      <c r="P176" s="645"/>
      <c r="Q176" s="646"/>
      <c r="R176" s="646"/>
      <c r="S176" s="646"/>
      <c r="T176" s="648"/>
      <c r="U176" s="648"/>
      <c r="V176" s="648"/>
      <c r="W176" s="649"/>
      <c r="X176" s="649"/>
      <c r="Y176" s="649"/>
      <c r="Z176" s="650"/>
      <c r="AA176" s="651"/>
      <c r="AB176" s="652"/>
      <c r="AC176" s="847"/>
      <c r="AD176" s="848"/>
      <c r="AE176" s="654"/>
      <c r="AF176" s="655"/>
      <c r="AG176" s="849"/>
      <c r="AH176" s="850"/>
      <c r="AI176" s="657"/>
      <c r="AJ176" s="658"/>
      <c r="AK176" s="659"/>
      <c r="AL176" s="660"/>
      <c r="AM176" s="851"/>
      <c r="AN176" s="661"/>
      <c r="AO176" s="662"/>
      <c r="AP176" s="663"/>
      <c r="AQ176" s="664"/>
      <c r="AR176" s="662"/>
      <c r="AS176" s="665"/>
      <c r="AT176" s="666"/>
      <c r="AU176" s="667"/>
      <c r="AV176" s="798"/>
      <c r="AW176" s="666"/>
      <c r="AX176" s="668"/>
      <c r="AY176" s="852"/>
      <c r="AZ176" s="669"/>
      <c r="BA176" s="669"/>
      <c r="BB176" s="1034"/>
    </row>
    <row r="177" spans="1:54" ht="42.75" customHeight="1">
      <c r="A177" s="1253"/>
      <c r="B177" s="1125"/>
      <c r="C177" s="1125"/>
      <c r="D177" s="1033" t="s">
        <v>43</v>
      </c>
      <c r="E177" s="744"/>
      <c r="F177" s="744"/>
      <c r="G177" s="745"/>
      <c r="H177" s="670"/>
      <c r="I177" s="670"/>
      <c r="J177" s="670"/>
      <c r="K177" s="671"/>
      <c r="L177" s="671"/>
      <c r="M177" s="671"/>
      <c r="N177" s="645"/>
      <c r="O177" s="645"/>
      <c r="P177" s="645"/>
      <c r="Q177" s="646"/>
      <c r="R177" s="646"/>
      <c r="S177" s="646"/>
      <c r="T177" s="648"/>
      <c r="U177" s="648"/>
      <c r="V177" s="648"/>
      <c r="W177" s="649"/>
      <c r="X177" s="649"/>
      <c r="Y177" s="649"/>
      <c r="Z177" s="650"/>
      <c r="AA177" s="651"/>
      <c r="AB177" s="652"/>
      <c r="AC177" s="847"/>
      <c r="AD177" s="848"/>
      <c r="AE177" s="654"/>
      <c r="AF177" s="655"/>
      <c r="AG177" s="849"/>
      <c r="AH177" s="850"/>
      <c r="AI177" s="657"/>
      <c r="AJ177" s="658"/>
      <c r="AK177" s="659"/>
      <c r="AL177" s="660"/>
      <c r="AM177" s="851"/>
      <c r="AN177" s="661"/>
      <c r="AO177" s="662"/>
      <c r="AP177" s="663"/>
      <c r="AQ177" s="664"/>
      <c r="AR177" s="662"/>
      <c r="AS177" s="665"/>
      <c r="AT177" s="666"/>
      <c r="AU177" s="667"/>
      <c r="AV177" s="798"/>
      <c r="AW177" s="666"/>
      <c r="AX177" s="668"/>
      <c r="AY177" s="852"/>
      <c r="AZ177" s="669"/>
      <c r="BA177" s="669"/>
      <c r="BB177" s="1034"/>
    </row>
    <row r="178" spans="1:54" ht="21" customHeight="1">
      <c r="A178" s="1254"/>
      <c r="B178" s="1260" t="s">
        <v>265</v>
      </c>
      <c r="C178" s="1263"/>
      <c r="D178" s="853" t="s">
        <v>41</v>
      </c>
      <c r="E178" s="945">
        <f>E181+E180+E183+E182</f>
        <v>4183.45</v>
      </c>
      <c r="F178" s="945">
        <f>F181+F180+F183</f>
        <v>1947.9</v>
      </c>
      <c r="G178" s="941">
        <f>G181</f>
        <v>38.321268937146478</v>
      </c>
      <c r="H178" s="944">
        <f>H181</f>
        <v>0</v>
      </c>
      <c r="I178" s="854">
        <f>I181</f>
        <v>0</v>
      </c>
      <c r="J178" s="854"/>
      <c r="K178" s="854">
        <f t="shared" ref="K178:R178" si="12">K181</f>
        <v>55.8</v>
      </c>
      <c r="L178" s="945">
        <f t="shared" si="12"/>
        <v>55.85</v>
      </c>
      <c r="M178" s="945">
        <f t="shared" si="12"/>
        <v>100.08960573476703</v>
      </c>
      <c r="N178" s="854">
        <f t="shared" si="12"/>
        <v>69.75</v>
      </c>
      <c r="O178" s="854">
        <f t="shared" si="12"/>
        <v>69.8</v>
      </c>
      <c r="P178" s="945">
        <f t="shared" si="12"/>
        <v>100.07168458781362</v>
      </c>
      <c r="Q178" s="854">
        <f t="shared" si="12"/>
        <v>44.8</v>
      </c>
      <c r="R178" s="939">
        <f t="shared" si="12"/>
        <v>44.8</v>
      </c>
      <c r="S178" s="945">
        <f>S181</f>
        <v>100</v>
      </c>
      <c r="T178" s="945">
        <f>T181</f>
        <v>83.8</v>
      </c>
      <c r="U178" s="856">
        <f>U181</f>
        <v>83.9</v>
      </c>
      <c r="V178" s="854"/>
      <c r="W178" s="945">
        <f>W181+W183+W180</f>
        <v>366.45</v>
      </c>
      <c r="X178" s="945">
        <f>X181+X183</f>
        <v>115.85</v>
      </c>
      <c r="Y178" s="945">
        <f>Y181</f>
        <v>99.655913978494624</v>
      </c>
      <c r="Z178" s="945">
        <f>Z180+Z181+Z183</f>
        <v>297.35000000000002</v>
      </c>
      <c r="AA178" s="857"/>
      <c r="AB178" s="858"/>
      <c r="AC178" s="859">
        <f>AC181</f>
        <v>35.599999999999994</v>
      </c>
      <c r="AD178" s="856">
        <v>100</v>
      </c>
      <c r="AE178" s="945">
        <f>AE180+AE181</f>
        <v>1037.0999999999999</v>
      </c>
      <c r="AF178" s="857"/>
      <c r="AG178" s="858"/>
      <c r="AH178" s="981">
        <f>AH180+AH181+AH183</f>
        <v>1030.0999999999999</v>
      </c>
      <c r="AI178" s="856">
        <v>100</v>
      </c>
      <c r="AJ178" s="945">
        <f>AJ181+AJ180+AJ182</f>
        <v>1113.5999999999999</v>
      </c>
      <c r="AK178" s="857"/>
      <c r="AL178" s="858"/>
      <c r="AM178" s="988">
        <f>AM180+AM181+AM182</f>
        <v>0</v>
      </c>
      <c r="AN178" s="854">
        <f>AN181</f>
        <v>0</v>
      </c>
      <c r="AO178" s="945">
        <f>AO181+AO182</f>
        <v>33.799999999999997</v>
      </c>
      <c r="AP178" s="857"/>
      <c r="AQ178" s="858"/>
      <c r="AR178" s="860">
        <f>AR180+AR181</f>
        <v>0</v>
      </c>
      <c r="AS178" s="854">
        <v>100</v>
      </c>
      <c r="AT178" s="945">
        <f>AT181+AT180</f>
        <v>133.80000000000001</v>
      </c>
      <c r="AU178" s="856">
        <f>AU179+AU180+AU181+AU182+AU183</f>
        <v>0</v>
      </c>
      <c r="AV178" s="856"/>
      <c r="AW178" s="860"/>
      <c r="AX178" s="854"/>
      <c r="AY178" s="976">
        <f>AY181</f>
        <v>204.2</v>
      </c>
      <c r="AZ178" s="860"/>
      <c r="BA178" s="854"/>
      <c r="BB178" s="1257"/>
    </row>
    <row r="179" spans="1:54" ht="31.2">
      <c r="A179" s="1255"/>
      <c r="B179" s="1261"/>
      <c r="C179" s="1264"/>
      <c r="D179" s="862" t="s">
        <v>37</v>
      </c>
      <c r="E179" s="584"/>
      <c r="F179" s="584"/>
      <c r="G179" s="585"/>
      <c r="H179" s="584"/>
      <c r="I179" s="584"/>
      <c r="J179" s="584"/>
      <c r="K179" s="584"/>
      <c r="L179" s="584"/>
      <c r="M179" s="584"/>
      <c r="N179" s="584"/>
      <c r="O179" s="584"/>
      <c r="P179" s="584"/>
      <c r="Q179" s="584"/>
      <c r="R179" s="584"/>
      <c r="S179" s="584"/>
      <c r="T179" s="584"/>
      <c r="U179" s="863"/>
      <c r="V179" s="584"/>
      <c r="W179" s="584"/>
      <c r="X179" s="584"/>
      <c r="Y179" s="584"/>
      <c r="Z179" s="584"/>
      <c r="AA179" s="864"/>
      <c r="AB179" s="865"/>
      <c r="AC179" s="866"/>
      <c r="AD179" s="863"/>
      <c r="AE179" s="584"/>
      <c r="AF179" s="864"/>
      <c r="AG179" s="865"/>
      <c r="AH179" s="866"/>
      <c r="AI179" s="863"/>
      <c r="AJ179" s="584"/>
      <c r="AK179" s="864"/>
      <c r="AL179" s="865"/>
      <c r="AM179" s="867"/>
      <c r="AN179" s="584"/>
      <c r="AO179" s="584"/>
      <c r="AP179" s="864"/>
      <c r="AQ179" s="865"/>
      <c r="AR179" s="867"/>
      <c r="AS179" s="584"/>
      <c r="AT179" s="584"/>
      <c r="AU179" s="863"/>
      <c r="AV179" s="863"/>
      <c r="AW179" s="867"/>
      <c r="AX179" s="584"/>
      <c r="AY179" s="584"/>
      <c r="AZ179" s="867"/>
      <c r="BA179" s="584"/>
      <c r="BB179" s="1258"/>
    </row>
    <row r="180" spans="1:54" ht="54" customHeight="1">
      <c r="A180" s="1255"/>
      <c r="B180" s="1261"/>
      <c r="C180" s="1264"/>
      <c r="D180" s="868" t="s">
        <v>2</v>
      </c>
      <c r="E180" s="944">
        <f>Z180+AE180+AJ180+AO180+AT180+AY180+W180+T180+Q180+N180+K180+H180</f>
        <v>2919.3999999999996</v>
      </c>
      <c r="F180" s="855">
        <f>AC180+AH180+AM180+AR180+AU180+X180+U180+R180+O180+L180+I180</f>
        <v>1463.5</v>
      </c>
      <c r="G180" s="940">
        <f>F180*100/E180</f>
        <v>50.130163732273758</v>
      </c>
      <c r="H180" s="855"/>
      <c r="I180" s="855"/>
      <c r="J180" s="855"/>
      <c r="K180" s="855"/>
      <c r="L180" s="855"/>
      <c r="M180" s="855"/>
      <c r="N180" s="855"/>
      <c r="O180" s="855"/>
      <c r="P180" s="855"/>
      <c r="Q180" s="855"/>
      <c r="R180" s="855"/>
      <c r="S180" s="855"/>
      <c r="T180" s="855"/>
      <c r="U180" s="870"/>
      <c r="V180" s="855"/>
      <c r="W180" s="855">
        <f>W173</f>
        <v>250.2</v>
      </c>
      <c r="X180" s="855">
        <f>X173</f>
        <v>250.2</v>
      </c>
      <c r="Y180" s="855"/>
      <c r="Z180" s="855">
        <f>Z173</f>
        <v>261.8</v>
      </c>
      <c r="AA180" s="871"/>
      <c r="AB180" s="872"/>
      <c r="AC180" s="873">
        <f>AC173</f>
        <v>261.8</v>
      </c>
      <c r="AD180" s="870"/>
      <c r="AE180" s="855">
        <f>AE173</f>
        <v>951.5</v>
      </c>
      <c r="AF180" s="871"/>
      <c r="AG180" s="872"/>
      <c r="AH180" s="873">
        <f>AH173</f>
        <v>951.5</v>
      </c>
      <c r="AI180" s="870">
        <v>100</v>
      </c>
      <c r="AJ180" s="944">
        <f>AJ173</f>
        <v>712.9</v>
      </c>
      <c r="AK180" s="871"/>
      <c r="AL180" s="872"/>
      <c r="AM180" s="861"/>
      <c r="AN180" s="855"/>
      <c r="AO180" s="944">
        <f>AO173</f>
        <v>743</v>
      </c>
      <c r="AP180" s="871"/>
      <c r="AQ180" s="872"/>
      <c r="AR180" s="861"/>
      <c r="AS180" s="855"/>
      <c r="AT180" s="944"/>
      <c r="AU180" s="870"/>
      <c r="AV180" s="870"/>
      <c r="AW180" s="861"/>
      <c r="AX180" s="855"/>
      <c r="AY180" s="855"/>
      <c r="AZ180" s="861"/>
      <c r="BA180" s="855"/>
      <c r="BB180" s="1258"/>
    </row>
    <row r="181" spans="1:54" ht="21" customHeight="1">
      <c r="A181" s="1255"/>
      <c r="B181" s="1261"/>
      <c r="C181" s="1264"/>
      <c r="D181" s="874" t="s">
        <v>286</v>
      </c>
      <c r="E181" s="944">
        <f>H181+K181+N181+Q181+T181+W181+Z181+AE181+AJ181+AO181+AT181+AY181</f>
        <v>1264.05</v>
      </c>
      <c r="F181" s="944">
        <f>I181+L181+O181+R181+U181+X181+AC181+AH181+AM181+AR181+AU181+AZ181</f>
        <v>484.4</v>
      </c>
      <c r="G181" s="940">
        <f>F181*100/E181</f>
        <v>38.321268937146478</v>
      </c>
      <c r="H181" s="944">
        <f>H156+H149+H142+H135+H128+H121+H114+H107+H100+H162+H168+H174</f>
        <v>0</v>
      </c>
      <c r="I181" s="855">
        <f>I121</f>
        <v>0</v>
      </c>
      <c r="J181" s="855"/>
      <c r="K181" s="855">
        <f>K121+K100+K107+K114+K128+K135+K142+K149+K156+K162+K168+K174</f>
        <v>55.8</v>
      </c>
      <c r="L181" s="944">
        <f>L156+L149+L142+L135+L128+L121+L114+L107+L100+L168</f>
        <v>55.85</v>
      </c>
      <c r="M181" s="944">
        <f>L181*100/K181</f>
        <v>100.08960573476703</v>
      </c>
      <c r="N181" s="855">
        <f>N121+N100+N107+N114+N128+N135+N142+N149+N156+N162+N168+N174</f>
        <v>69.75</v>
      </c>
      <c r="O181" s="944">
        <f>O142+O121+O168+O128</f>
        <v>69.8</v>
      </c>
      <c r="P181" s="944">
        <f>O181*100/N181</f>
        <v>100.07168458781362</v>
      </c>
      <c r="Q181" s="855">
        <f>Q128+Q121+Q100+Q107+Q114+Q135+Q142+Q149+Q156+Q174+Q168+Q162</f>
        <v>44.8</v>
      </c>
      <c r="R181" s="935">
        <f>R156+R149+R142+R135+R128+R121+R114+R107+R100+R168</f>
        <v>44.8</v>
      </c>
      <c r="S181" s="944">
        <f>R181*100/Q181</f>
        <v>100</v>
      </c>
      <c r="T181" s="944">
        <f>T174+T168+T162+T149+T142+T135+T128+T121+T114+T107+T100</f>
        <v>83.8</v>
      </c>
      <c r="U181" s="973">
        <f>U156+U149+U142+U135+U128+U121+U114+U107+U100+U168</f>
        <v>83.9</v>
      </c>
      <c r="V181" s="855"/>
      <c r="W181" s="944">
        <f>W156+W149+W142+W135+W128+W121+W114+W107+W100+W162+W174+W168</f>
        <v>116.25</v>
      </c>
      <c r="X181" s="944">
        <f>X156+X149+X142+X135+X128+X121+X114+X107+X100+X162+X168+X174</f>
        <v>115.85</v>
      </c>
      <c r="Y181" s="944">
        <f>X181*100/W181</f>
        <v>99.655913978494624</v>
      </c>
      <c r="Z181" s="944">
        <f>Z156+Z149+Z142+Z135+Z128+Z121+Z114+Z107+Z100+Z174+Z168+Z162</f>
        <v>35.549999999999997</v>
      </c>
      <c r="AA181" s="871"/>
      <c r="AB181" s="872"/>
      <c r="AC181" s="980">
        <f>AC156+AC149+AC142+AC135+AC128+AC121+AC114+AC107+AC100+AC168+AC162</f>
        <v>35.599999999999994</v>
      </c>
      <c r="AD181" s="870">
        <v>100</v>
      </c>
      <c r="AE181" s="944">
        <f>AE156+AE149+AE142+AE135+AE128+AE121+AE114+AE107+AE100+AE174+AE168+AE162</f>
        <v>85.6</v>
      </c>
      <c r="AF181" s="871"/>
      <c r="AG181" s="872"/>
      <c r="AH181" s="980">
        <f>AH156+AH149+AH142+AH135+AH128+AH121+AH114+AH107+AH100+AH162+AH168</f>
        <v>78.599999999999994</v>
      </c>
      <c r="AI181" s="870">
        <v>100</v>
      </c>
      <c r="AJ181" s="944">
        <f>AJ142+AJ121+AJ114+AJ107+AJ100+AJ128+AJ135+AJ149+AJ156+AJ174+AJ168+AJ162</f>
        <v>400.7</v>
      </c>
      <c r="AK181" s="871"/>
      <c r="AL181" s="872"/>
      <c r="AM181" s="976">
        <f>AM156+AM149+AM142+AM135+AM128+AM121+AM114+AM107+AM100</f>
        <v>0</v>
      </c>
      <c r="AN181" s="855">
        <f>AM181*100/AJ181</f>
        <v>0</v>
      </c>
      <c r="AO181" s="944">
        <f>AO156+AO149+AO142+AO135+AO128+AO121+AO114+AO107+AO100+AO174+AO168+AO162</f>
        <v>33.799999999999997</v>
      </c>
      <c r="AP181" s="871"/>
      <c r="AQ181" s="872"/>
      <c r="AR181" s="861">
        <f>AR156+AR149+AR142+AR135+AR128+AR121+AR114+AR107+AR100</f>
        <v>0</v>
      </c>
      <c r="AS181" s="855">
        <v>100</v>
      </c>
      <c r="AT181" s="944">
        <f>AT156+AT121+AT149+AT142+AT135+AT128+AT114+AT107+AT100+AT174+AT168+AT162</f>
        <v>133.80000000000001</v>
      </c>
      <c r="AU181" s="870">
        <f>AU156+AU149+AU142+AU135+AU128+AU121+AU114+AU107+AU100</f>
        <v>0</v>
      </c>
      <c r="AV181" s="870"/>
      <c r="AW181" s="861"/>
      <c r="AX181" s="855"/>
      <c r="AY181" s="976">
        <f>AY156+AY149+AY142+AY135+AY128+AY121+AY114+AY107+AY100+AY162+AY174+AY168</f>
        <v>204.2</v>
      </c>
      <c r="AZ181" s="936">
        <f>AZ156+AZ149+AZ142+AZ135+AZ128+AZ10+AZ121+AZ114+AZ107+AZ100</f>
        <v>0</v>
      </c>
      <c r="BA181" s="855"/>
      <c r="BB181" s="1258"/>
    </row>
    <row r="182" spans="1:54" ht="82.5" customHeight="1">
      <c r="A182" s="1255"/>
      <c r="B182" s="1261"/>
      <c r="C182" s="1264"/>
      <c r="D182" s="874" t="s">
        <v>293</v>
      </c>
      <c r="E182" s="674">
        <f>AJ182+AO182</f>
        <v>0</v>
      </c>
      <c r="F182" s="674"/>
      <c r="G182" s="615"/>
      <c r="H182" s="674"/>
      <c r="I182" s="674"/>
      <c r="J182" s="674"/>
      <c r="K182" s="674"/>
      <c r="L182" s="674"/>
      <c r="M182" s="674"/>
      <c r="N182" s="674"/>
      <c r="O182" s="674"/>
      <c r="P182" s="674"/>
      <c r="Q182" s="674"/>
      <c r="R182" s="674"/>
      <c r="S182" s="674"/>
      <c r="T182" s="674"/>
      <c r="U182" s="875"/>
      <c r="V182" s="674"/>
      <c r="W182" s="674"/>
      <c r="X182" s="674"/>
      <c r="Y182" s="674"/>
      <c r="Z182" s="674"/>
      <c r="AA182" s="876"/>
      <c r="AB182" s="877"/>
      <c r="AC182" s="878"/>
      <c r="AD182" s="875"/>
      <c r="AE182" s="674"/>
      <c r="AF182" s="876"/>
      <c r="AG182" s="877"/>
      <c r="AH182" s="878"/>
      <c r="AI182" s="875"/>
      <c r="AJ182" s="674"/>
      <c r="AK182" s="876"/>
      <c r="AL182" s="877"/>
      <c r="AM182" s="879"/>
      <c r="AN182" s="674"/>
      <c r="AO182" s="674"/>
      <c r="AP182" s="876"/>
      <c r="AQ182" s="877"/>
      <c r="AR182" s="879"/>
      <c r="AS182" s="674"/>
      <c r="AT182" s="674"/>
      <c r="AU182" s="875"/>
      <c r="AV182" s="875"/>
      <c r="AW182" s="879"/>
      <c r="AX182" s="674"/>
      <c r="AY182" s="674"/>
      <c r="AZ182" s="879"/>
      <c r="BA182" s="674"/>
      <c r="BB182" s="1258"/>
    </row>
    <row r="183" spans="1:54" ht="21" customHeight="1">
      <c r="A183" s="1255"/>
      <c r="B183" s="1261"/>
      <c r="C183" s="1264"/>
      <c r="D183" s="874" t="s">
        <v>287</v>
      </c>
      <c r="E183" s="674">
        <f>W183+Z183</f>
        <v>0</v>
      </c>
      <c r="F183" s="674">
        <f>X183+AC183</f>
        <v>0</v>
      </c>
      <c r="G183" s="975"/>
      <c r="H183" s="674"/>
      <c r="I183" s="674"/>
      <c r="J183" s="674"/>
      <c r="K183" s="674"/>
      <c r="L183" s="674"/>
      <c r="M183" s="674"/>
      <c r="N183" s="674"/>
      <c r="O183" s="674"/>
      <c r="P183" s="674"/>
      <c r="Q183" s="674"/>
      <c r="R183" s="674"/>
      <c r="S183" s="674"/>
      <c r="T183" s="674"/>
      <c r="U183" s="875"/>
      <c r="V183" s="674"/>
      <c r="W183" s="674"/>
      <c r="X183" s="674"/>
      <c r="Y183" s="674"/>
      <c r="Z183" s="674"/>
      <c r="AA183" s="876"/>
      <c r="AB183" s="877"/>
      <c r="AC183" s="878"/>
      <c r="AD183" s="875"/>
      <c r="AE183" s="674"/>
      <c r="AF183" s="876"/>
      <c r="AG183" s="877"/>
      <c r="AH183" s="878"/>
      <c r="AI183" s="875"/>
      <c r="AJ183" s="674"/>
      <c r="AK183" s="876"/>
      <c r="AL183" s="877"/>
      <c r="AM183" s="879"/>
      <c r="AN183" s="674"/>
      <c r="AO183" s="674"/>
      <c r="AP183" s="876"/>
      <c r="AQ183" s="877"/>
      <c r="AR183" s="879"/>
      <c r="AS183" s="674"/>
      <c r="AT183" s="674"/>
      <c r="AU183" s="875"/>
      <c r="AV183" s="875"/>
      <c r="AW183" s="879"/>
      <c r="AX183" s="674"/>
      <c r="AY183" s="674"/>
      <c r="AZ183" s="879"/>
      <c r="BA183" s="674"/>
      <c r="BB183" s="1258"/>
    </row>
    <row r="184" spans="1:54" ht="30" customHeight="1">
      <c r="A184" s="1256"/>
      <c r="B184" s="1262"/>
      <c r="C184" s="1265"/>
      <c r="D184" s="874" t="s">
        <v>43</v>
      </c>
      <c r="E184" s="674"/>
      <c r="F184" s="674"/>
      <c r="G184" s="615"/>
      <c r="H184" s="584"/>
      <c r="I184" s="584"/>
      <c r="J184" s="584"/>
      <c r="K184" s="584"/>
      <c r="L184" s="584"/>
      <c r="M184" s="584"/>
      <c r="N184" s="584"/>
      <c r="O184" s="584"/>
      <c r="P184" s="584"/>
      <c r="Q184" s="584"/>
      <c r="R184" s="584"/>
      <c r="S184" s="584"/>
      <c r="T184" s="584"/>
      <c r="U184" s="875"/>
      <c r="V184" s="584"/>
      <c r="W184" s="584"/>
      <c r="X184" s="584"/>
      <c r="Y184" s="584"/>
      <c r="Z184" s="584"/>
      <c r="AA184" s="876"/>
      <c r="AB184" s="877"/>
      <c r="AC184" s="866"/>
      <c r="AD184" s="875"/>
      <c r="AE184" s="584"/>
      <c r="AF184" s="876"/>
      <c r="AG184" s="877"/>
      <c r="AH184" s="866"/>
      <c r="AI184" s="875"/>
      <c r="AJ184" s="584"/>
      <c r="AK184" s="876"/>
      <c r="AL184" s="877"/>
      <c r="AM184" s="867"/>
      <c r="AN184" s="584"/>
      <c r="AO184" s="584"/>
      <c r="AP184" s="876"/>
      <c r="AQ184" s="877"/>
      <c r="AR184" s="867"/>
      <c r="AS184" s="584"/>
      <c r="AT184" s="584"/>
      <c r="AU184" s="875"/>
      <c r="AV184" s="875"/>
      <c r="AW184" s="867"/>
      <c r="AX184" s="584"/>
      <c r="AY184" s="584"/>
      <c r="AZ184" s="867"/>
      <c r="BA184" s="584"/>
      <c r="BB184" s="1259"/>
    </row>
    <row r="185" spans="1:54" ht="20.25" customHeight="1">
      <c r="A185" s="1244" t="s">
        <v>340</v>
      </c>
      <c r="B185" s="1245"/>
      <c r="C185" s="1245"/>
      <c r="D185" s="1245"/>
      <c r="E185" s="1245"/>
      <c r="F185" s="1245"/>
      <c r="G185" s="1245"/>
      <c r="H185" s="1245"/>
      <c r="I185" s="1245"/>
      <c r="J185" s="1245"/>
      <c r="K185" s="1245"/>
      <c r="L185" s="1245"/>
      <c r="M185" s="1245"/>
      <c r="N185" s="1245"/>
      <c r="O185" s="1245"/>
      <c r="P185" s="1245"/>
      <c r="Q185" s="1245"/>
      <c r="R185" s="1245"/>
      <c r="S185" s="1245"/>
      <c r="T185" s="1245"/>
      <c r="U185" s="1245"/>
      <c r="V185" s="1245"/>
      <c r="W185" s="1245"/>
      <c r="X185" s="1245"/>
      <c r="Y185" s="1245"/>
      <c r="Z185" s="1245"/>
      <c r="AA185" s="1245"/>
      <c r="AB185" s="1245"/>
      <c r="AC185" s="1245"/>
      <c r="AD185" s="1245"/>
      <c r="AE185" s="1245"/>
      <c r="AF185" s="1245"/>
      <c r="AG185" s="1245"/>
      <c r="AH185" s="1245"/>
      <c r="AI185" s="1245"/>
      <c r="AJ185" s="1245"/>
      <c r="AK185" s="1245"/>
      <c r="AL185" s="1245"/>
      <c r="AM185" s="1245"/>
      <c r="AN185" s="1245"/>
      <c r="AO185" s="1245"/>
      <c r="AP185" s="1245"/>
      <c r="AQ185" s="1245"/>
      <c r="AR185" s="1245"/>
      <c r="AS185" s="1245"/>
      <c r="AT185" s="1245"/>
      <c r="AU185" s="1245"/>
      <c r="AV185" s="1245"/>
      <c r="AW185" s="1245"/>
      <c r="AX185" s="1245"/>
      <c r="AY185" s="1245"/>
      <c r="AZ185" s="1245"/>
      <c r="BA185" s="1245"/>
      <c r="BB185" s="1246"/>
    </row>
    <row r="186" spans="1:54" ht="28.5" customHeight="1">
      <c r="A186" s="1247" t="s">
        <v>341</v>
      </c>
      <c r="B186" s="1248"/>
      <c r="C186" s="1248"/>
      <c r="D186" s="1248"/>
      <c r="E186" s="1248"/>
      <c r="F186" s="1248"/>
      <c r="G186" s="1248"/>
      <c r="H186" s="1248"/>
      <c r="I186" s="1248"/>
      <c r="J186" s="1248"/>
      <c r="K186" s="1248"/>
      <c r="L186" s="1248"/>
      <c r="M186" s="1248"/>
      <c r="N186" s="1248"/>
      <c r="O186" s="1248"/>
      <c r="P186" s="1248"/>
      <c r="Q186" s="1248"/>
      <c r="R186" s="1248"/>
      <c r="S186" s="1248"/>
      <c r="T186" s="1248"/>
      <c r="U186" s="1248"/>
      <c r="V186" s="1248"/>
      <c r="W186" s="1248"/>
      <c r="X186" s="1248"/>
      <c r="Y186" s="1248"/>
      <c r="Z186" s="1248"/>
      <c r="AA186" s="1248"/>
      <c r="AB186" s="1248"/>
      <c r="AC186" s="1248"/>
      <c r="AD186" s="1248"/>
      <c r="AE186" s="1248"/>
      <c r="AF186" s="1248"/>
      <c r="AG186" s="1248"/>
      <c r="AH186" s="1248"/>
      <c r="AI186" s="1248"/>
      <c r="AJ186" s="1248"/>
      <c r="AK186" s="1248"/>
      <c r="AL186" s="1248"/>
      <c r="AM186" s="1248"/>
      <c r="AN186" s="1248"/>
      <c r="AO186" s="1248"/>
      <c r="AP186" s="1248"/>
      <c r="AQ186" s="1248"/>
      <c r="AR186" s="1248"/>
      <c r="AS186" s="1248"/>
      <c r="AT186" s="1248"/>
      <c r="AU186" s="1248"/>
      <c r="AV186" s="1248"/>
      <c r="AW186" s="1248"/>
      <c r="AX186" s="1248"/>
      <c r="AY186" s="1248"/>
      <c r="AZ186" s="1248"/>
      <c r="BA186" s="1248"/>
      <c r="BB186" s="1249"/>
    </row>
    <row r="187" spans="1:54" ht="36.75" customHeight="1">
      <c r="A187" s="1250" t="s">
        <v>342</v>
      </c>
      <c r="B187" s="1234"/>
      <c r="C187" s="1234"/>
      <c r="D187" s="1234"/>
      <c r="E187" s="1234"/>
      <c r="F187" s="1234"/>
      <c r="G187" s="1234"/>
      <c r="H187" s="1234"/>
      <c r="I187" s="1234"/>
      <c r="J187" s="1234"/>
      <c r="K187" s="1234"/>
      <c r="L187" s="1234"/>
      <c r="M187" s="1234"/>
      <c r="N187" s="1234"/>
      <c r="O187" s="1234"/>
      <c r="P187" s="1234"/>
      <c r="Q187" s="1234"/>
      <c r="R187" s="1234"/>
      <c r="S187" s="1234"/>
      <c r="T187" s="1234"/>
      <c r="U187" s="1234"/>
      <c r="V187" s="1234"/>
      <c r="W187" s="1234"/>
      <c r="X187" s="1234"/>
      <c r="Y187" s="1234"/>
      <c r="Z187" s="1234"/>
      <c r="AA187" s="1234"/>
      <c r="AB187" s="1234"/>
      <c r="AC187" s="1234"/>
      <c r="AD187" s="1234"/>
      <c r="AE187" s="1234"/>
      <c r="AF187" s="1234"/>
      <c r="AG187" s="1234"/>
      <c r="AH187" s="1234"/>
      <c r="AI187" s="1234"/>
      <c r="AJ187" s="1234"/>
      <c r="AK187" s="1234"/>
      <c r="AL187" s="1234"/>
      <c r="AM187" s="1234"/>
      <c r="AN187" s="1234"/>
      <c r="AO187" s="1234"/>
      <c r="AP187" s="1234"/>
      <c r="AQ187" s="1234"/>
      <c r="AR187" s="1234"/>
      <c r="AS187" s="1234"/>
      <c r="AT187" s="1234"/>
      <c r="AU187" s="1234"/>
      <c r="AV187" s="1234"/>
      <c r="AW187" s="1234"/>
      <c r="AX187" s="1234"/>
      <c r="AY187" s="1234"/>
      <c r="AZ187" s="1234"/>
      <c r="BA187" s="1234"/>
      <c r="BB187" s="1235"/>
    </row>
    <row r="188" spans="1:54" ht="22.5" customHeight="1">
      <c r="A188" s="1104" t="s">
        <v>16</v>
      </c>
      <c r="B188" s="1107" t="s">
        <v>346</v>
      </c>
      <c r="C188" s="1107" t="s">
        <v>303</v>
      </c>
      <c r="D188" s="1000" t="s">
        <v>41</v>
      </c>
      <c r="E188" s="1063">
        <f>E191</f>
        <v>26551.669999999995</v>
      </c>
      <c r="F188" s="943">
        <f>F191</f>
        <v>16306.050000000003</v>
      </c>
      <c r="G188" s="916">
        <f>G191</f>
        <v>61.412521321634401</v>
      </c>
      <c r="H188" s="997">
        <f>H191</f>
        <v>746</v>
      </c>
      <c r="I188" s="717">
        <f>I191</f>
        <v>746</v>
      </c>
      <c r="J188" s="717">
        <f>I188*100/H188</f>
        <v>100</v>
      </c>
      <c r="K188" s="968">
        <f>K191</f>
        <v>1830.55</v>
      </c>
      <c r="L188" s="718">
        <f>L191</f>
        <v>1830.55</v>
      </c>
      <c r="M188" s="718">
        <f>L188*100/K188</f>
        <v>100</v>
      </c>
      <c r="N188" s="1004">
        <f t="shared" ref="N188:T188" si="13">N191</f>
        <v>1821.8</v>
      </c>
      <c r="O188" s="719">
        <f t="shared" si="13"/>
        <v>1821.8</v>
      </c>
      <c r="P188" s="1004">
        <f t="shared" si="13"/>
        <v>100</v>
      </c>
      <c r="Q188" s="949">
        <f t="shared" si="13"/>
        <v>2901.5</v>
      </c>
      <c r="R188" s="720">
        <f t="shared" si="13"/>
        <v>2901.5</v>
      </c>
      <c r="S188" s="720">
        <f t="shared" si="13"/>
        <v>100</v>
      </c>
      <c r="T188" s="921">
        <f t="shared" si="13"/>
        <v>2082.8200000000002</v>
      </c>
      <c r="U188" s="721">
        <f t="shared" ref="U188:Z188" si="14">U191</f>
        <v>2082.8000000000002</v>
      </c>
      <c r="V188" s="721">
        <f t="shared" si="14"/>
        <v>99.999039763397704</v>
      </c>
      <c r="W188" s="948">
        <f t="shared" si="14"/>
        <v>1776.6</v>
      </c>
      <c r="X188" s="722">
        <f t="shared" si="14"/>
        <v>1776.6</v>
      </c>
      <c r="Y188" s="722">
        <f t="shared" si="14"/>
        <v>100</v>
      </c>
      <c r="Z188" s="951">
        <f t="shared" si="14"/>
        <v>3029.5</v>
      </c>
      <c r="AA188" s="724"/>
      <c r="AB188" s="725"/>
      <c r="AC188" s="827">
        <f>AC191</f>
        <v>3029.5</v>
      </c>
      <c r="AD188" s="828">
        <f>AD191</f>
        <v>0</v>
      </c>
      <c r="AE188" s="982">
        <f>AE191</f>
        <v>2117.3000000000002</v>
      </c>
      <c r="AF188" s="728"/>
      <c r="AG188" s="829"/>
      <c r="AH188" s="830">
        <f>AH191</f>
        <v>2117.3000000000002</v>
      </c>
      <c r="AI188" s="730">
        <v>100</v>
      </c>
      <c r="AJ188" s="969">
        <f>AJ191</f>
        <v>2827.7999999999997</v>
      </c>
      <c r="AK188" s="732"/>
      <c r="AL188" s="733"/>
      <c r="AM188" s="831">
        <f>AM191</f>
        <v>0</v>
      </c>
      <c r="AN188" s="734">
        <f>AN191</f>
        <v>0</v>
      </c>
      <c r="AO188" s="970">
        <f>AO191</f>
        <v>2472.6</v>
      </c>
      <c r="AP188" s="736"/>
      <c r="AQ188" s="737"/>
      <c r="AR188" s="735">
        <f>AR191</f>
        <v>0</v>
      </c>
      <c r="AS188" s="738">
        <v>100</v>
      </c>
      <c r="AT188" s="739">
        <f>AT191</f>
        <v>2472.6</v>
      </c>
      <c r="AU188" s="740">
        <f>AU191</f>
        <v>0</v>
      </c>
      <c r="AV188" s="832"/>
      <c r="AW188" s="739"/>
      <c r="AX188" s="741"/>
      <c r="AY188" s="833">
        <f>AY191</f>
        <v>2472.6</v>
      </c>
      <c r="AZ188" s="742"/>
      <c r="BA188" s="742"/>
      <c r="BB188" s="1113"/>
    </row>
    <row r="189" spans="1:54" ht="36.75" customHeight="1">
      <c r="A189" s="1105"/>
      <c r="B189" s="1124"/>
      <c r="C189" s="1124"/>
      <c r="D189" s="764" t="s">
        <v>37</v>
      </c>
      <c r="E189" s="747"/>
      <c r="F189" s="747"/>
      <c r="G189" s="743"/>
      <c r="H189" s="586"/>
      <c r="I189" s="586"/>
      <c r="J189" s="586"/>
      <c r="K189" s="587"/>
      <c r="L189" s="587"/>
      <c r="M189" s="587"/>
      <c r="N189" s="589"/>
      <c r="O189" s="589"/>
      <c r="P189" s="589"/>
      <c r="Q189" s="590"/>
      <c r="R189" s="590"/>
      <c r="S189" s="590"/>
      <c r="T189" s="592"/>
      <c r="U189" s="592"/>
      <c r="V189" s="592"/>
      <c r="W189" s="593"/>
      <c r="X189" s="593"/>
      <c r="Y189" s="593"/>
      <c r="Z189" s="594"/>
      <c r="AA189" s="595"/>
      <c r="AB189" s="596"/>
      <c r="AC189" s="834"/>
      <c r="AD189" s="835"/>
      <c r="AE189" s="598"/>
      <c r="AF189" s="599"/>
      <c r="AG189" s="836"/>
      <c r="AH189" s="837"/>
      <c r="AI189" s="601"/>
      <c r="AJ189" s="602"/>
      <c r="AK189" s="603"/>
      <c r="AL189" s="604"/>
      <c r="AM189" s="838"/>
      <c r="AN189" s="605"/>
      <c r="AO189" s="606"/>
      <c r="AP189" s="607"/>
      <c r="AQ189" s="608"/>
      <c r="AR189" s="606"/>
      <c r="AS189" s="609"/>
      <c r="AT189" s="610"/>
      <c r="AU189" s="611"/>
      <c r="AV189" s="771"/>
      <c r="AW189" s="610"/>
      <c r="AX189" s="612"/>
      <c r="AY189" s="839"/>
      <c r="AZ189" s="614"/>
      <c r="BA189" s="614"/>
      <c r="BB189" s="1114"/>
    </row>
    <row r="190" spans="1:54" ht="52.5" customHeight="1">
      <c r="A190" s="1105"/>
      <c r="B190" s="1124"/>
      <c r="C190" s="1124"/>
      <c r="D190" s="774" t="s">
        <v>2</v>
      </c>
      <c r="E190" s="775"/>
      <c r="F190" s="775"/>
      <c r="G190" s="776"/>
      <c r="H190" s="616"/>
      <c r="I190" s="616"/>
      <c r="J190" s="616"/>
      <c r="K190" s="617"/>
      <c r="L190" s="617"/>
      <c r="M190" s="617"/>
      <c r="N190" s="619"/>
      <c r="O190" s="619"/>
      <c r="P190" s="619"/>
      <c r="Q190" s="620"/>
      <c r="R190" s="620"/>
      <c r="S190" s="620"/>
      <c r="T190" s="622"/>
      <c r="U190" s="622"/>
      <c r="V190" s="622"/>
      <c r="W190" s="623"/>
      <c r="X190" s="623"/>
      <c r="Y190" s="623"/>
      <c r="Z190" s="624"/>
      <c r="AA190" s="625"/>
      <c r="AB190" s="626"/>
      <c r="AC190" s="840"/>
      <c r="AD190" s="841"/>
      <c r="AE190" s="628"/>
      <c r="AF190" s="629"/>
      <c r="AG190" s="842"/>
      <c r="AH190" s="843"/>
      <c r="AI190" s="631"/>
      <c r="AJ190" s="632"/>
      <c r="AK190" s="633"/>
      <c r="AL190" s="634"/>
      <c r="AM190" s="844"/>
      <c r="AN190" s="635"/>
      <c r="AO190" s="636"/>
      <c r="AP190" s="637"/>
      <c r="AQ190" s="638"/>
      <c r="AR190" s="636"/>
      <c r="AS190" s="639"/>
      <c r="AT190" s="640"/>
      <c r="AU190" s="641"/>
      <c r="AV190" s="845"/>
      <c r="AW190" s="640"/>
      <c r="AX190" s="642"/>
      <c r="AY190" s="846"/>
      <c r="AZ190" s="644"/>
      <c r="BA190" s="644"/>
      <c r="BB190" s="1114"/>
    </row>
    <row r="191" spans="1:54" ht="22.5" customHeight="1">
      <c r="A191" s="1105"/>
      <c r="B191" s="1124"/>
      <c r="C191" s="1124"/>
      <c r="D191" s="999" t="s">
        <v>286</v>
      </c>
      <c r="E191" s="1064">
        <f>AT191+AY191+AO191+AJ191+AE191+Z191+W191+T191+Q191+N191+K191+H191</f>
        <v>26551.669999999995</v>
      </c>
      <c r="F191" s="943">
        <f>I191+L191+O191+R191+U191+X191+AC191+AH191+AM191+AR191+AU191+AZ191</f>
        <v>16306.050000000003</v>
      </c>
      <c r="G191" s="917">
        <f>F191*100/E191</f>
        <v>61.412521321634401</v>
      </c>
      <c r="H191" s="1001">
        <v>746</v>
      </c>
      <c r="I191" s="1001">
        <v>746</v>
      </c>
      <c r="J191" s="616">
        <f>J188</f>
        <v>100</v>
      </c>
      <c r="K191" s="967">
        <v>1830.55</v>
      </c>
      <c r="L191" s="617">
        <v>1830.55</v>
      </c>
      <c r="M191" s="617">
        <f>M188</f>
        <v>100</v>
      </c>
      <c r="N191" s="1037">
        <v>1821.8</v>
      </c>
      <c r="O191" s="619">
        <v>1821.8</v>
      </c>
      <c r="P191" s="1002">
        <f>O191*100/N191</f>
        <v>100</v>
      </c>
      <c r="Q191" s="1003">
        <v>2901.5</v>
      </c>
      <c r="R191" s="620">
        <v>2901.5</v>
      </c>
      <c r="S191" s="620">
        <v>100</v>
      </c>
      <c r="T191" s="920">
        <v>2082.8200000000002</v>
      </c>
      <c r="U191" s="622">
        <v>2082.8000000000002</v>
      </c>
      <c r="V191" s="622">
        <f>U191*100/T191</f>
        <v>99.999039763397704</v>
      </c>
      <c r="W191" s="925">
        <v>1776.6</v>
      </c>
      <c r="X191" s="623">
        <v>1776.6</v>
      </c>
      <c r="Y191" s="623">
        <v>100</v>
      </c>
      <c r="Z191" s="926">
        <v>3029.5</v>
      </c>
      <c r="AA191" s="625"/>
      <c r="AB191" s="626"/>
      <c r="AC191" s="840">
        <v>3029.5</v>
      </c>
      <c r="AD191" s="841">
        <v>0</v>
      </c>
      <c r="AE191" s="927">
        <v>2117.3000000000002</v>
      </c>
      <c r="AF191" s="629"/>
      <c r="AG191" s="842"/>
      <c r="AH191" s="843">
        <v>2117.3000000000002</v>
      </c>
      <c r="AI191" s="631">
        <v>100</v>
      </c>
      <c r="AJ191" s="928">
        <f>2472.6+355.2</f>
        <v>2827.7999999999997</v>
      </c>
      <c r="AK191" s="633"/>
      <c r="AL191" s="634"/>
      <c r="AM191" s="844"/>
      <c r="AN191" s="635">
        <v>0</v>
      </c>
      <c r="AO191" s="929">
        <v>2472.6</v>
      </c>
      <c r="AP191" s="637"/>
      <c r="AQ191" s="638"/>
      <c r="AR191" s="636"/>
      <c r="AS191" s="639">
        <v>0</v>
      </c>
      <c r="AT191" s="930">
        <v>2472.6</v>
      </c>
      <c r="AU191" s="783"/>
      <c r="AV191" s="784"/>
      <c r="AW191" s="640"/>
      <c r="AX191" s="642"/>
      <c r="AY191" s="931">
        <v>2472.6</v>
      </c>
      <c r="AZ191" s="644"/>
      <c r="BA191" s="644"/>
      <c r="BB191" s="1114"/>
    </row>
    <row r="192" spans="1:54" ht="85.5" customHeight="1">
      <c r="A192" s="1105"/>
      <c r="B192" s="1124"/>
      <c r="C192" s="1124"/>
      <c r="D192" s="999" t="s">
        <v>293</v>
      </c>
      <c r="E192" s="744"/>
      <c r="F192" s="744"/>
      <c r="G192" s="745"/>
      <c r="H192" s="670"/>
      <c r="I192" s="670"/>
      <c r="J192" s="670"/>
      <c r="K192" s="671"/>
      <c r="L192" s="671"/>
      <c r="M192" s="671"/>
      <c r="N192" s="645"/>
      <c r="O192" s="645"/>
      <c r="P192" s="645"/>
      <c r="Q192" s="646"/>
      <c r="R192" s="646"/>
      <c r="S192" s="646"/>
      <c r="T192" s="648"/>
      <c r="U192" s="648"/>
      <c r="V192" s="648"/>
      <c r="W192" s="649"/>
      <c r="X192" s="649"/>
      <c r="Y192" s="649"/>
      <c r="Z192" s="650"/>
      <c r="AA192" s="651"/>
      <c r="AB192" s="652"/>
      <c r="AC192" s="847"/>
      <c r="AD192" s="848"/>
      <c r="AE192" s="654"/>
      <c r="AF192" s="655"/>
      <c r="AG192" s="849"/>
      <c r="AH192" s="850"/>
      <c r="AI192" s="657"/>
      <c r="AJ192" s="658"/>
      <c r="AK192" s="659"/>
      <c r="AL192" s="660"/>
      <c r="AM192" s="851"/>
      <c r="AN192" s="661"/>
      <c r="AO192" s="662"/>
      <c r="AP192" s="663"/>
      <c r="AQ192" s="664"/>
      <c r="AR192" s="662"/>
      <c r="AS192" s="665"/>
      <c r="AT192" s="666"/>
      <c r="AU192" s="667"/>
      <c r="AV192" s="798"/>
      <c r="AW192" s="666"/>
      <c r="AX192" s="668"/>
      <c r="AY192" s="852"/>
      <c r="AZ192" s="669"/>
      <c r="BA192" s="669"/>
      <c r="BB192" s="1114"/>
    </row>
    <row r="193" spans="1:54" ht="22.5" customHeight="1">
      <c r="A193" s="1105"/>
      <c r="B193" s="1124"/>
      <c r="C193" s="1124"/>
      <c r="D193" s="999" t="s">
        <v>287</v>
      </c>
      <c r="E193" s="744"/>
      <c r="F193" s="744"/>
      <c r="G193" s="745"/>
      <c r="H193" s="670"/>
      <c r="I193" s="670"/>
      <c r="J193" s="670"/>
      <c r="K193" s="671"/>
      <c r="L193" s="671"/>
      <c r="M193" s="671"/>
      <c r="N193" s="645"/>
      <c r="O193" s="645"/>
      <c r="P193" s="645"/>
      <c r="Q193" s="646"/>
      <c r="R193" s="646"/>
      <c r="S193" s="646"/>
      <c r="T193" s="648"/>
      <c r="U193" s="648"/>
      <c r="V193" s="648"/>
      <c r="W193" s="649"/>
      <c r="X193" s="649"/>
      <c r="Y193" s="649"/>
      <c r="Z193" s="650"/>
      <c r="AA193" s="651"/>
      <c r="AB193" s="652"/>
      <c r="AC193" s="847"/>
      <c r="AD193" s="848"/>
      <c r="AE193" s="654"/>
      <c r="AF193" s="655"/>
      <c r="AG193" s="849"/>
      <c r="AH193" s="850"/>
      <c r="AI193" s="657"/>
      <c r="AJ193" s="658"/>
      <c r="AK193" s="659"/>
      <c r="AL193" s="660"/>
      <c r="AM193" s="851"/>
      <c r="AN193" s="661"/>
      <c r="AO193" s="662"/>
      <c r="AP193" s="663"/>
      <c r="AQ193" s="664"/>
      <c r="AR193" s="662"/>
      <c r="AS193" s="665"/>
      <c r="AT193" s="666"/>
      <c r="AU193" s="667"/>
      <c r="AV193" s="798"/>
      <c r="AW193" s="666"/>
      <c r="AX193" s="668"/>
      <c r="AY193" s="852"/>
      <c r="AZ193" s="669"/>
      <c r="BA193" s="669"/>
      <c r="BB193" s="1114"/>
    </row>
    <row r="194" spans="1:54" ht="42.75" customHeight="1">
      <c r="A194" s="1106"/>
      <c r="B194" s="1125"/>
      <c r="C194" s="1125"/>
      <c r="D194" s="999" t="s">
        <v>43</v>
      </c>
      <c r="E194" s="744"/>
      <c r="F194" s="744"/>
      <c r="G194" s="745"/>
      <c r="H194" s="670"/>
      <c r="I194" s="670"/>
      <c r="J194" s="670"/>
      <c r="K194" s="671"/>
      <c r="L194" s="671"/>
      <c r="M194" s="671"/>
      <c r="N194" s="645"/>
      <c r="O194" s="645"/>
      <c r="P194" s="645"/>
      <c r="Q194" s="646"/>
      <c r="R194" s="646"/>
      <c r="S194" s="646"/>
      <c r="T194" s="648"/>
      <c r="U194" s="648"/>
      <c r="V194" s="648"/>
      <c r="W194" s="649"/>
      <c r="X194" s="649"/>
      <c r="Y194" s="649"/>
      <c r="Z194" s="650"/>
      <c r="AA194" s="651"/>
      <c r="AB194" s="652"/>
      <c r="AC194" s="847"/>
      <c r="AD194" s="848"/>
      <c r="AE194" s="654"/>
      <c r="AF194" s="655"/>
      <c r="AG194" s="849"/>
      <c r="AH194" s="850"/>
      <c r="AI194" s="657"/>
      <c r="AJ194" s="658"/>
      <c r="AK194" s="659"/>
      <c r="AL194" s="660"/>
      <c r="AM194" s="851"/>
      <c r="AN194" s="661"/>
      <c r="AO194" s="662"/>
      <c r="AP194" s="663"/>
      <c r="AQ194" s="664"/>
      <c r="AR194" s="662"/>
      <c r="AS194" s="665"/>
      <c r="AT194" s="666"/>
      <c r="AU194" s="667"/>
      <c r="AV194" s="798"/>
      <c r="AW194" s="666"/>
      <c r="AX194" s="668"/>
      <c r="AY194" s="852"/>
      <c r="AZ194" s="669"/>
      <c r="BA194" s="669"/>
      <c r="BB194" s="1114"/>
    </row>
    <row r="195" spans="1:54" ht="21" customHeight="1">
      <c r="A195" s="1254"/>
      <c r="B195" s="1260" t="s">
        <v>345</v>
      </c>
      <c r="C195" s="1263"/>
      <c r="D195" s="853" t="s">
        <v>41</v>
      </c>
      <c r="E195" s="945">
        <f>E198+E197+E200+E199</f>
        <v>26551.669999999995</v>
      </c>
      <c r="F195" s="945">
        <f>F198+F197+F200</f>
        <v>16306.050000000003</v>
      </c>
      <c r="G195" s="941">
        <f>G198</f>
        <v>0</v>
      </c>
      <c r="H195" s="944">
        <f>H198</f>
        <v>746</v>
      </c>
      <c r="I195" s="945">
        <f>I198</f>
        <v>746</v>
      </c>
      <c r="J195" s="854">
        <f>I195*100/H195</f>
        <v>100</v>
      </c>
      <c r="K195" s="854">
        <f>K198</f>
        <v>1830.55</v>
      </c>
      <c r="L195" s="945">
        <f>L198</f>
        <v>1830.55</v>
      </c>
      <c r="M195" s="945">
        <f>L195*100/K195</f>
        <v>100</v>
      </c>
      <c r="N195" s="854">
        <f t="shared" ref="N195:V195" si="15">N198</f>
        <v>1821.8</v>
      </c>
      <c r="O195" s="854">
        <f t="shared" si="15"/>
        <v>1821.8</v>
      </c>
      <c r="P195" s="854">
        <f t="shared" si="15"/>
        <v>100</v>
      </c>
      <c r="Q195" s="854">
        <f t="shared" si="15"/>
        <v>2901.5</v>
      </c>
      <c r="R195" s="939">
        <f t="shared" si="15"/>
        <v>2901.5</v>
      </c>
      <c r="S195" s="854">
        <f t="shared" si="15"/>
        <v>100</v>
      </c>
      <c r="T195" s="945">
        <f t="shared" si="15"/>
        <v>2082.8200000000002</v>
      </c>
      <c r="U195" s="856">
        <f t="shared" si="15"/>
        <v>2082.8000000000002</v>
      </c>
      <c r="V195" s="854">
        <f t="shared" si="15"/>
        <v>100</v>
      </c>
      <c r="W195" s="945">
        <f>W198+W200</f>
        <v>1776.6</v>
      </c>
      <c r="X195" s="945">
        <f>X198+X200</f>
        <v>1776.6</v>
      </c>
      <c r="Y195" s="854">
        <f>Y198</f>
        <v>100</v>
      </c>
      <c r="Z195" s="945">
        <f>Z197+Z198+Z200</f>
        <v>3029.5</v>
      </c>
      <c r="AA195" s="857"/>
      <c r="AB195" s="858"/>
      <c r="AC195" s="859">
        <f>AC198</f>
        <v>3029.5</v>
      </c>
      <c r="AD195" s="856">
        <v>100</v>
      </c>
      <c r="AE195" s="945">
        <f>AE197+AE198</f>
        <v>2117.3000000000002</v>
      </c>
      <c r="AF195" s="857"/>
      <c r="AG195" s="858"/>
      <c r="AH195" s="981">
        <f>AH197+AH198+AH200</f>
        <v>2117.3000000000002</v>
      </c>
      <c r="AI195" s="856">
        <v>100</v>
      </c>
      <c r="AJ195" s="945">
        <f>AJ198+AJ197+AJ199</f>
        <v>2827.7999999999997</v>
      </c>
      <c r="AK195" s="857"/>
      <c r="AL195" s="858"/>
      <c r="AM195" s="988">
        <f>AM197+AM198+AM199</f>
        <v>0</v>
      </c>
      <c r="AN195" s="854"/>
      <c r="AO195" s="945">
        <f>AO198+AO199</f>
        <v>2472.6</v>
      </c>
      <c r="AP195" s="857"/>
      <c r="AQ195" s="858"/>
      <c r="AR195" s="860">
        <f>AR197+AR198</f>
        <v>0</v>
      </c>
      <c r="AS195" s="854"/>
      <c r="AT195" s="945">
        <f>AT198+AT197</f>
        <v>2472.6</v>
      </c>
      <c r="AU195" s="856">
        <f>AU196+AU197+AU198+AU199+AU200</f>
        <v>0</v>
      </c>
      <c r="AV195" s="856"/>
      <c r="AW195" s="860"/>
      <c r="AX195" s="854"/>
      <c r="AY195" s="976">
        <f>AY198</f>
        <v>2472.6</v>
      </c>
      <c r="AZ195" s="860"/>
      <c r="BA195" s="854"/>
      <c r="BB195" s="1257"/>
    </row>
    <row r="196" spans="1:54" ht="31.2">
      <c r="A196" s="1255"/>
      <c r="B196" s="1261"/>
      <c r="C196" s="1264"/>
      <c r="D196" s="862" t="s">
        <v>37</v>
      </c>
      <c r="E196" s="584"/>
      <c r="F196" s="584"/>
      <c r="G196" s="585"/>
      <c r="H196" s="584"/>
      <c r="I196" s="584"/>
      <c r="J196" s="584"/>
      <c r="K196" s="584"/>
      <c r="L196" s="584"/>
      <c r="M196" s="584"/>
      <c r="N196" s="584"/>
      <c r="O196" s="584"/>
      <c r="P196" s="584"/>
      <c r="Q196" s="584"/>
      <c r="R196" s="584"/>
      <c r="S196" s="584"/>
      <c r="T196" s="584"/>
      <c r="U196" s="863"/>
      <c r="V196" s="584"/>
      <c r="W196" s="584"/>
      <c r="X196" s="584"/>
      <c r="Y196" s="584"/>
      <c r="Z196" s="584"/>
      <c r="AA196" s="864"/>
      <c r="AB196" s="865"/>
      <c r="AC196" s="866"/>
      <c r="AD196" s="863"/>
      <c r="AE196" s="584"/>
      <c r="AF196" s="864"/>
      <c r="AG196" s="865"/>
      <c r="AH196" s="866"/>
      <c r="AI196" s="863"/>
      <c r="AJ196" s="584"/>
      <c r="AK196" s="864"/>
      <c r="AL196" s="865"/>
      <c r="AM196" s="867"/>
      <c r="AN196" s="584"/>
      <c r="AO196" s="584"/>
      <c r="AP196" s="864"/>
      <c r="AQ196" s="865"/>
      <c r="AR196" s="867"/>
      <c r="AS196" s="584"/>
      <c r="AT196" s="584"/>
      <c r="AU196" s="863"/>
      <c r="AV196" s="863"/>
      <c r="AW196" s="867"/>
      <c r="AX196" s="584"/>
      <c r="AY196" s="584"/>
      <c r="AZ196" s="867"/>
      <c r="BA196" s="584"/>
      <c r="BB196" s="1258"/>
    </row>
    <row r="197" spans="1:54" ht="54" customHeight="1">
      <c r="A197" s="1255"/>
      <c r="B197" s="1261"/>
      <c r="C197" s="1264"/>
      <c r="D197" s="868" t="s">
        <v>2</v>
      </c>
      <c r="E197" s="944">
        <f>Z197+AE197+AJ197+AO197+AT197+AY197</f>
        <v>0</v>
      </c>
      <c r="F197" s="855">
        <f>AC197+AH197+AM197+AR197+AU197</f>
        <v>0</v>
      </c>
      <c r="G197" s="869"/>
      <c r="H197" s="855"/>
      <c r="I197" s="855"/>
      <c r="J197" s="855"/>
      <c r="K197" s="855"/>
      <c r="L197" s="855"/>
      <c r="M197" s="855"/>
      <c r="N197" s="855"/>
      <c r="O197" s="855"/>
      <c r="P197" s="855"/>
      <c r="Q197" s="855"/>
      <c r="R197" s="855"/>
      <c r="S197" s="855"/>
      <c r="T197" s="855"/>
      <c r="U197" s="870"/>
      <c r="V197" s="855"/>
      <c r="W197" s="855"/>
      <c r="X197" s="855"/>
      <c r="Y197" s="855"/>
      <c r="Z197" s="855"/>
      <c r="AA197" s="871"/>
      <c r="AB197" s="872"/>
      <c r="AC197" s="873"/>
      <c r="AD197" s="870"/>
      <c r="AE197" s="855"/>
      <c r="AF197" s="871"/>
      <c r="AG197" s="872"/>
      <c r="AH197" s="873"/>
      <c r="AI197" s="870"/>
      <c r="AJ197" s="944"/>
      <c r="AK197" s="871"/>
      <c r="AL197" s="872"/>
      <c r="AM197" s="861"/>
      <c r="AN197" s="855"/>
      <c r="AO197" s="944"/>
      <c r="AP197" s="871"/>
      <c r="AQ197" s="872"/>
      <c r="AR197" s="861"/>
      <c r="AS197" s="855"/>
      <c r="AT197" s="944"/>
      <c r="AU197" s="870"/>
      <c r="AV197" s="870"/>
      <c r="AW197" s="861"/>
      <c r="AX197" s="855"/>
      <c r="AY197" s="855"/>
      <c r="AZ197" s="861"/>
      <c r="BA197" s="855"/>
      <c r="BB197" s="1258"/>
    </row>
    <row r="198" spans="1:54" ht="21" customHeight="1">
      <c r="A198" s="1255"/>
      <c r="B198" s="1261"/>
      <c r="C198" s="1264"/>
      <c r="D198" s="998" t="s">
        <v>286</v>
      </c>
      <c r="E198" s="944">
        <f>H198+K198+N198+Q198+T198+W198+Z198+AE198+AJ198+AO198+AT198+AY198</f>
        <v>26551.669999999995</v>
      </c>
      <c r="F198" s="944">
        <f>I198+L198+O198+R198+U198+X198+AC198+AH198+AM198+AR198+AU198+AZ198</f>
        <v>16306.050000000003</v>
      </c>
      <c r="G198" s="940">
        <v>0</v>
      </c>
      <c r="H198" s="944">
        <f>H191</f>
        <v>746</v>
      </c>
      <c r="I198" s="944">
        <f>I191</f>
        <v>746</v>
      </c>
      <c r="J198" s="855">
        <f>J195</f>
        <v>100</v>
      </c>
      <c r="K198" s="855">
        <f>K191</f>
        <v>1830.55</v>
      </c>
      <c r="L198" s="944">
        <f>L191</f>
        <v>1830.55</v>
      </c>
      <c r="M198" s="944">
        <f>M195</f>
        <v>100</v>
      </c>
      <c r="N198" s="855">
        <f>N191</f>
        <v>1821.8</v>
      </c>
      <c r="O198" s="855">
        <f>O191</f>
        <v>1821.8</v>
      </c>
      <c r="P198" s="855">
        <f>P191</f>
        <v>100</v>
      </c>
      <c r="Q198" s="855">
        <f>Q191</f>
        <v>2901.5</v>
      </c>
      <c r="R198" s="935">
        <f>R191</f>
        <v>2901.5</v>
      </c>
      <c r="S198" s="855">
        <v>100</v>
      </c>
      <c r="T198" s="944">
        <f>T191</f>
        <v>2082.8200000000002</v>
      </c>
      <c r="U198" s="973">
        <f>U191</f>
        <v>2082.8000000000002</v>
      </c>
      <c r="V198" s="855">
        <v>100</v>
      </c>
      <c r="W198" s="944">
        <f>W191</f>
        <v>1776.6</v>
      </c>
      <c r="X198" s="944">
        <f>X191</f>
        <v>1776.6</v>
      </c>
      <c r="Y198" s="855">
        <v>100</v>
      </c>
      <c r="Z198" s="944">
        <f>Z191</f>
        <v>3029.5</v>
      </c>
      <c r="AA198" s="871"/>
      <c r="AB198" s="872"/>
      <c r="AC198" s="980">
        <f>AC191</f>
        <v>3029.5</v>
      </c>
      <c r="AD198" s="870">
        <v>100</v>
      </c>
      <c r="AE198" s="944">
        <f>AE191</f>
        <v>2117.3000000000002</v>
      </c>
      <c r="AF198" s="871"/>
      <c r="AG198" s="872"/>
      <c r="AH198" s="980">
        <f>AH191</f>
        <v>2117.3000000000002</v>
      </c>
      <c r="AI198" s="870">
        <v>100</v>
      </c>
      <c r="AJ198" s="944">
        <f>AJ191</f>
        <v>2827.7999999999997</v>
      </c>
      <c r="AK198" s="871"/>
      <c r="AL198" s="872"/>
      <c r="AM198" s="976">
        <f>AM191</f>
        <v>0</v>
      </c>
      <c r="AN198" s="855"/>
      <c r="AO198" s="944">
        <f>AO191</f>
        <v>2472.6</v>
      </c>
      <c r="AP198" s="871"/>
      <c r="AQ198" s="872"/>
      <c r="AR198" s="861">
        <f>AR191</f>
        <v>0</v>
      </c>
      <c r="AS198" s="855"/>
      <c r="AT198" s="944">
        <f>AT191</f>
        <v>2472.6</v>
      </c>
      <c r="AU198" s="870">
        <f>AU191</f>
        <v>0</v>
      </c>
      <c r="AV198" s="870"/>
      <c r="AW198" s="861"/>
      <c r="AX198" s="855"/>
      <c r="AY198" s="976">
        <f>AY191</f>
        <v>2472.6</v>
      </c>
      <c r="AZ198" s="936">
        <f>AZ191+AZ181+AZ156+AZ149+AZ142+AZ24+AZ135+AZ128+AZ121+AZ114</f>
        <v>0</v>
      </c>
      <c r="BA198" s="855"/>
      <c r="BB198" s="1258"/>
    </row>
    <row r="199" spans="1:54" ht="82.5" customHeight="1">
      <c r="A199" s="1255"/>
      <c r="B199" s="1261"/>
      <c r="C199" s="1264"/>
      <c r="D199" s="998" t="s">
        <v>293</v>
      </c>
      <c r="E199" s="674">
        <f>AJ199+AO199</f>
        <v>0</v>
      </c>
      <c r="F199" s="674"/>
      <c r="G199" s="615"/>
      <c r="H199" s="674"/>
      <c r="I199" s="674"/>
      <c r="J199" s="674"/>
      <c r="K199" s="674"/>
      <c r="L199" s="674"/>
      <c r="M199" s="674"/>
      <c r="N199" s="674"/>
      <c r="O199" s="674"/>
      <c r="P199" s="674"/>
      <c r="Q199" s="674"/>
      <c r="R199" s="674"/>
      <c r="S199" s="674"/>
      <c r="T199" s="674"/>
      <c r="U199" s="875"/>
      <c r="V199" s="674"/>
      <c r="W199" s="674"/>
      <c r="X199" s="674"/>
      <c r="Y199" s="674"/>
      <c r="Z199" s="674"/>
      <c r="AA199" s="876"/>
      <c r="AB199" s="877"/>
      <c r="AC199" s="878"/>
      <c r="AD199" s="875"/>
      <c r="AE199" s="674"/>
      <c r="AF199" s="876"/>
      <c r="AG199" s="877"/>
      <c r="AH199" s="878"/>
      <c r="AI199" s="875"/>
      <c r="AJ199" s="674"/>
      <c r="AK199" s="876"/>
      <c r="AL199" s="877"/>
      <c r="AM199" s="879"/>
      <c r="AN199" s="674"/>
      <c r="AO199" s="674"/>
      <c r="AP199" s="876"/>
      <c r="AQ199" s="877"/>
      <c r="AR199" s="879"/>
      <c r="AS199" s="674"/>
      <c r="AT199" s="674"/>
      <c r="AU199" s="875"/>
      <c r="AV199" s="875"/>
      <c r="AW199" s="879"/>
      <c r="AX199" s="674"/>
      <c r="AY199" s="674"/>
      <c r="AZ199" s="879"/>
      <c r="BA199" s="674"/>
      <c r="BB199" s="1258"/>
    </row>
    <row r="200" spans="1:54" ht="21" customHeight="1">
      <c r="A200" s="1255"/>
      <c r="B200" s="1261"/>
      <c r="C200" s="1264"/>
      <c r="D200" s="998" t="s">
        <v>287</v>
      </c>
      <c r="E200" s="674">
        <f>W200+Z200</f>
        <v>0</v>
      </c>
      <c r="F200" s="674">
        <f>X200+AC200</f>
        <v>0</v>
      </c>
      <c r="G200" s="975"/>
      <c r="H200" s="674"/>
      <c r="I200" s="674"/>
      <c r="J200" s="674"/>
      <c r="K200" s="674"/>
      <c r="L200" s="674"/>
      <c r="M200" s="674"/>
      <c r="N200" s="674"/>
      <c r="O200" s="674"/>
      <c r="P200" s="674"/>
      <c r="Q200" s="674"/>
      <c r="R200" s="674"/>
      <c r="S200" s="674"/>
      <c r="T200" s="674"/>
      <c r="U200" s="875"/>
      <c r="V200" s="674"/>
      <c r="W200" s="674"/>
      <c r="X200" s="674"/>
      <c r="Y200" s="674"/>
      <c r="Z200" s="674"/>
      <c r="AA200" s="876"/>
      <c r="AB200" s="877"/>
      <c r="AC200" s="878"/>
      <c r="AD200" s="875"/>
      <c r="AE200" s="674"/>
      <c r="AF200" s="876"/>
      <c r="AG200" s="877"/>
      <c r="AH200" s="878"/>
      <c r="AI200" s="875"/>
      <c r="AJ200" s="674"/>
      <c r="AK200" s="876"/>
      <c r="AL200" s="877"/>
      <c r="AM200" s="879"/>
      <c r="AN200" s="674"/>
      <c r="AO200" s="674"/>
      <c r="AP200" s="876"/>
      <c r="AQ200" s="877"/>
      <c r="AR200" s="879"/>
      <c r="AS200" s="674"/>
      <c r="AT200" s="674"/>
      <c r="AU200" s="875"/>
      <c r="AV200" s="875"/>
      <c r="AW200" s="879"/>
      <c r="AX200" s="674"/>
      <c r="AY200" s="674"/>
      <c r="AZ200" s="879"/>
      <c r="BA200" s="674"/>
      <c r="BB200" s="1258"/>
    </row>
    <row r="201" spans="1:54" ht="30" customHeight="1">
      <c r="A201" s="1256"/>
      <c r="B201" s="1262"/>
      <c r="C201" s="1265"/>
      <c r="D201" s="998" t="s">
        <v>43</v>
      </c>
      <c r="E201" s="674"/>
      <c r="F201" s="674"/>
      <c r="G201" s="615"/>
      <c r="H201" s="584"/>
      <c r="I201" s="584"/>
      <c r="J201" s="584"/>
      <c r="K201" s="584"/>
      <c r="L201" s="584"/>
      <c r="M201" s="584"/>
      <c r="N201" s="584"/>
      <c r="O201" s="584"/>
      <c r="P201" s="584"/>
      <c r="Q201" s="584"/>
      <c r="R201" s="584"/>
      <c r="S201" s="584"/>
      <c r="T201" s="584"/>
      <c r="U201" s="875"/>
      <c r="V201" s="584"/>
      <c r="W201" s="584"/>
      <c r="X201" s="584"/>
      <c r="Y201" s="584"/>
      <c r="Z201" s="584"/>
      <c r="AA201" s="876"/>
      <c r="AB201" s="877"/>
      <c r="AC201" s="866"/>
      <c r="AD201" s="875"/>
      <c r="AE201" s="584"/>
      <c r="AF201" s="876"/>
      <c r="AG201" s="877"/>
      <c r="AH201" s="866"/>
      <c r="AI201" s="875"/>
      <c r="AJ201" s="584"/>
      <c r="AK201" s="876"/>
      <c r="AL201" s="877"/>
      <c r="AM201" s="867"/>
      <c r="AN201" s="584"/>
      <c r="AO201" s="584"/>
      <c r="AP201" s="876"/>
      <c r="AQ201" s="877"/>
      <c r="AR201" s="867"/>
      <c r="AS201" s="584"/>
      <c r="AT201" s="584"/>
      <c r="AU201" s="875"/>
      <c r="AV201" s="875"/>
      <c r="AW201" s="867"/>
      <c r="AX201" s="584"/>
      <c r="AY201" s="584"/>
      <c r="AZ201" s="867"/>
      <c r="BA201" s="584"/>
      <c r="BB201" s="1259"/>
    </row>
    <row r="202" spans="1:54" s="183" customFormat="1" ht="22.5" customHeight="1">
      <c r="A202" s="1284" t="s">
        <v>325</v>
      </c>
      <c r="B202" s="1285"/>
      <c r="C202" s="1285"/>
      <c r="D202" s="1285"/>
      <c r="E202" s="1285"/>
      <c r="F202" s="1285"/>
      <c r="G202" s="1285"/>
      <c r="H202" s="1285"/>
      <c r="I202" s="1285"/>
      <c r="J202" s="1285"/>
      <c r="K202" s="1285"/>
      <c r="L202" s="1285"/>
      <c r="M202" s="1285"/>
      <c r="N202" s="1285"/>
      <c r="O202" s="1285"/>
      <c r="P202" s="1285"/>
      <c r="Q202" s="1285"/>
      <c r="R202" s="1285"/>
      <c r="S202" s="1285"/>
      <c r="T202" s="1285"/>
      <c r="U202" s="1285"/>
      <c r="V202" s="1285"/>
      <c r="W202" s="1285"/>
      <c r="X202" s="1285"/>
      <c r="Y202" s="1285"/>
      <c r="Z202" s="1285"/>
      <c r="AA202" s="1285"/>
      <c r="AB202" s="1285"/>
      <c r="AC202" s="1285"/>
      <c r="AD202" s="1285"/>
      <c r="AE202" s="1285"/>
      <c r="AF202" s="1285"/>
      <c r="AG202" s="1285"/>
      <c r="AH202" s="1285"/>
      <c r="AI202" s="1285"/>
      <c r="AJ202" s="1285"/>
      <c r="AK202" s="1285"/>
      <c r="AL202" s="1285"/>
      <c r="AM202" s="1285"/>
      <c r="AN202" s="1285"/>
      <c r="AO202" s="1285"/>
      <c r="AP202" s="1285"/>
      <c r="AQ202" s="1285"/>
      <c r="AR202" s="1285"/>
      <c r="AS202" s="1285"/>
      <c r="AT202" s="1285"/>
      <c r="AU202" s="1285"/>
      <c r="AV202" s="1285"/>
      <c r="AW202" s="1285"/>
      <c r="AX202" s="1285"/>
      <c r="AY202" s="1285"/>
      <c r="AZ202" s="1285"/>
      <c r="BA202" s="1285"/>
      <c r="BB202" s="1286"/>
    </row>
    <row r="203" spans="1:54" ht="18.75" customHeight="1">
      <c r="A203" s="1287" t="s">
        <v>310</v>
      </c>
      <c r="B203" s="1288"/>
      <c r="C203" s="1289"/>
      <c r="D203" s="1000" t="s">
        <v>41</v>
      </c>
      <c r="E203" s="943">
        <f>E206+E205</f>
        <v>32455.720000000008</v>
      </c>
      <c r="F203" s="1063">
        <f>F206+F205</f>
        <v>19163.95</v>
      </c>
      <c r="G203" s="916">
        <f>G206</f>
        <v>59.927743198881906</v>
      </c>
      <c r="H203" s="997">
        <f>H206</f>
        <v>746</v>
      </c>
      <c r="I203" s="997">
        <f>I206</f>
        <v>746</v>
      </c>
      <c r="J203" s="717">
        <f>I203*100/H203</f>
        <v>100</v>
      </c>
      <c r="K203" s="718">
        <f t="shared" ref="K203:R203" si="16">K206</f>
        <v>2113.8500000000004</v>
      </c>
      <c r="L203" s="968">
        <f t="shared" si="16"/>
        <v>2113.9</v>
      </c>
      <c r="M203" s="968">
        <f t="shared" si="16"/>
        <v>100.00236535231922</v>
      </c>
      <c r="N203" s="719">
        <f t="shared" si="16"/>
        <v>2005.3</v>
      </c>
      <c r="O203" s="1004">
        <f t="shared" si="16"/>
        <v>2005.35</v>
      </c>
      <c r="P203" s="1004">
        <f t="shared" si="16"/>
        <v>100.00249339250985</v>
      </c>
      <c r="Q203" s="949">
        <f t="shared" si="16"/>
        <v>3060.05</v>
      </c>
      <c r="R203" s="720">
        <f t="shared" si="16"/>
        <v>3060.05</v>
      </c>
      <c r="S203" s="949">
        <f>S206</f>
        <v>100</v>
      </c>
      <c r="T203" s="921">
        <f>T206</f>
        <v>2280.3700000000003</v>
      </c>
      <c r="U203" s="721">
        <f>U206</f>
        <v>2280.4500000000003</v>
      </c>
      <c r="V203" s="721">
        <v>0</v>
      </c>
      <c r="W203" s="948">
        <f>W206</f>
        <v>2006.6</v>
      </c>
      <c r="X203" s="948">
        <f>X206</f>
        <v>2006.2499999999998</v>
      </c>
      <c r="Y203" s="722">
        <v>0</v>
      </c>
      <c r="Z203" s="951">
        <f>Z206</f>
        <v>3178.8</v>
      </c>
      <c r="AA203" s="724"/>
      <c r="AB203" s="726"/>
      <c r="AC203" s="828">
        <f>AC206</f>
        <v>3178.8500000000004</v>
      </c>
      <c r="AD203" s="880">
        <v>100</v>
      </c>
      <c r="AE203" s="950">
        <f>AE206</f>
        <v>2316.6500000000005</v>
      </c>
      <c r="AF203" s="728"/>
      <c r="AG203" s="729"/>
      <c r="AH203" s="982">
        <f>AH206</f>
        <v>2309.6000000000004</v>
      </c>
      <c r="AI203" s="881">
        <v>100</v>
      </c>
      <c r="AJ203" s="983">
        <f>AJ205+AJ206</f>
        <v>4055.15</v>
      </c>
      <c r="AK203" s="732"/>
      <c r="AL203" s="882"/>
      <c r="AM203" s="969">
        <f>AM205+AM206</f>
        <v>0</v>
      </c>
      <c r="AN203" s="883">
        <f>AN206</f>
        <v>0</v>
      </c>
      <c r="AO203" s="952">
        <f>AO206</f>
        <v>2975.65</v>
      </c>
      <c r="AP203" s="736"/>
      <c r="AQ203" s="737"/>
      <c r="AR203" s="735">
        <f>AR206</f>
        <v>0</v>
      </c>
      <c r="AS203" s="738">
        <v>0</v>
      </c>
      <c r="AT203" s="953">
        <f>AT206+AT205</f>
        <v>2720.15</v>
      </c>
      <c r="AU203" s="740">
        <f>AU204+AU205+AU206</f>
        <v>0</v>
      </c>
      <c r="AV203" s="832"/>
      <c r="AW203" s="762"/>
      <c r="AX203" s="741"/>
      <c r="AY203" s="991">
        <f>AY206</f>
        <v>2790.65</v>
      </c>
      <c r="AZ203" s="742"/>
      <c r="BA203" s="884"/>
      <c r="BB203" s="1257"/>
    </row>
    <row r="204" spans="1:54" ht="31.2">
      <c r="A204" s="1290"/>
      <c r="B204" s="1291"/>
      <c r="C204" s="1292"/>
      <c r="D204" s="764" t="s">
        <v>37</v>
      </c>
      <c r="E204" s="747"/>
      <c r="F204" s="747"/>
      <c r="G204" s="743"/>
      <c r="H204" s="586"/>
      <c r="I204" s="586"/>
      <c r="J204" s="586"/>
      <c r="K204" s="587"/>
      <c r="L204" s="587"/>
      <c r="M204" s="587"/>
      <c r="N204" s="589"/>
      <c r="O204" s="589"/>
      <c r="P204" s="589"/>
      <c r="Q204" s="590"/>
      <c r="R204" s="590"/>
      <c r="S204" s="590"/>
      <c r="T204" s="592"/>
      <c r="U204" s="592"/>
      <c r="V204" s="592"/>
      <c r="W204" s="593"/>
      <c r="X204" s="593"/>
      <c r="Y204" s="593"/>
      <c r="Z204" s="594"/>
      <c r="AA204" s="595"/>
      <c r="AB204" s="597"/>
      <c r="AC204" s="835"/>
      <c r="AD204" s="765"/>
      <c r="AE204" s="601"/>
      <c r="AF204" s="599"/>
      <c r="AG204" s="600"/>
      <c r="AH204" s="598"/>
      <c r="AI204" s="766"/>
      <c r="AJ204" s="605"/>
      <c r="AK204" s="603"/>
      <c r="AL204" s="767"/>
      <c r="AM204" s="602"/>
      <c r="AN204" s="768"/>
      <c r="AO204" s="609"/>
      <c r="AP204" s="607"/>
      <c r="AQ204" s="608"/>
      <c r="AR204" s="606"/>
      <c r="AS204" s="609"/>
      <c r="AT204" s="612"/>
      <c r="AU204" s="611"/>
      <c r="AV204" s="611"/>
      <c r="AW204" s="772"/>
      <c r="AX204" s="612"/>
      <c r="AY204" s="614"/>
      <c r="AZ204" s="614"/>
      <c r="BA204" s="613"/>
      <c r="BB204" s="1258"/>
    </row>
    <row r="205" spans="1:54" ht="61.5" customHeight="1">
      <c r="A205" s="1290"/>
      <c r="B205" s="1291"/>
      <c r="C205" s="1292"/>
      <c r="D205" s="774" t="s">
        <v>2</v>
      </c>
      <c r="E205" s="932">
        <f>W205+Z205+AE205+AJ205+AO205+AT205+AY205+T205+Q205+N205+K205+H205</f>
        <v>2919.4</v>
      </c>
      <c r="F205" s="775">
        <f>AH205+AM205+AR205+AU205+AC205+X205</f>
        <v>1463.5</v>
      </c>
      <c r="G205" s="776"/>
      <c r="H205" s="616"/>
      <c r="I205" s="616"/>
      <c r="J205" s="616"/>
      <c r="K205" s="617"/>
      <c r="L205" s="617"/>
      <c r="M205" s="617"/>
      <c r="N205" s="619"/>
      <c r="O205" s="619"/>
      <c r="P205" s="619"/>
      <c r="Q205" s="620"/>
      <c r="R205" s="620"/>
      <c r="S205" s="620"/>
      <c r="T205" s="622"/>
      <c r="U205" s="622"/>
      <c r="V205" s="622"/>
      <c r="W205" s="623">
        <f>W173</f>
        <v>250.2</v>
      </c>
      <c r="X205" s="623">
        <f>X173</f>
        <v>250.2</v>
      </c>
      <c r="Y205" s="623"/>
      <c r="Z205" s="624">
        <f>Z173</f>
        <v>261.8</v>
      </c>
      <c r="AA205" s="625"/>
      <c r="AB205" s="627"/>
      <c r="AC205" s="841">
        <f>AC173</f>
        <v>261.8</v>
      </c>
      <c r="AD205" s="777"/>
      <c r="AE205" s="631">
        <f>AE173</f>
        <v>951.5</v>
      </c>
      <c r="AF205" s="629"/>
      <c r="AG205" s="630"/>
      <c r="AH205" s="628">
        <f>AH173</f>
        <v>951.5</v>
      </c>
      <c r="AI205" s="778"/>
      <c r="AJ205" s="928">
        <f>AJ173</f>
        <v>712.9</v>
      </c>
      <c r="AK205" s="633"/>
      <c r="AL205" s="779"/>
      <c r="AM205" s="632"/>
      <c r="AN205" s="780"/>
      <c r="AO205" s="929">
        <f>AO173</f>
        <v>743</v>
      </c>
      <c r="AP205" s="637"/>
      <c r="AQ205" s="638"/>
      <c r="AR205" s="636"/>
      <c r="AS205" s="639"/>
      <c r="AT205" s="930"/>
      <c r="AU205" s="641"/>
      <c r="AV205" s="783"/>
      <c r="AW205" s="785"/>
      <c r="AX205" s="642"/>
      <c r="AY205" s="644"/>
      <c r="AZ205" s="644"/>
      <c r="BA205" s="643"/>
      <c r="BB205" s="1258"/>
    </row>
    <row r="206" spans="1:54" ht="20.25" customHeight="1">
      <c r="A206" s="1290"/>
      <c r="B206" s="1291"/>
      <c r="C206" s="1292"/>
      <c r="D206" s="999" t="s">
        <v>286</v>
      </c>
      <c r="E206" s="1064">
        <f>H206+K206+N206+Q206+T206+W206+Z206+AE206+AJ206+AO206+AY206+AT206</f>
        <v>29536.320000000007</v>
      </c>
      <c r="F206" s="932">
        <f>I206+L206+O206+R206+U206+X206+AC206+AH206+AM206+AR206+AU206+AZ206</f>
        <v>17700.45</v>
      </c>
      <c r="G206" s="917">
        <f>F206*100/E206</f>
        <v>59.927743198881906</v>
      </c>
      <c r="H206" s="1001">
        <f>H121+H54+H191+H174+H168+H162+H156+H149+H142+H135+H128+H114+H107+H100+H69</f>
        <v>746</v>
      </c>
      <c r="I206" s="1001">
        <f>I191</f>
        <v>746</v>
      </c>
      <c r="J206" s="616">
        <f>J203</f>
        <v>100</v>
      </c>
      <c r="K206" s="967">
        <f>K156+K149+K142+K135+K128+K121+K114+K107+K100+K62+K54+K191+K174+K168+K162</f>
        <v>2113.8500000000004</v>
      </c>
      <c r="L206" s="967">
        <f>L54+L121+L191+L168</f>
        <v>2113.9</v>
      </c>
      <c r="M206" s="967">
        <f>L206*100/K206</f>
        <v>100.00236535231922</v>
      </c>
      <c r="N206" s="1002">
        <f>N156+N149+N142+N135+N128+N121+N114+N107+N100+N54+N191+N168</f>
        <v>2005.3</v>
      </c>
      <c r="O206" s="1002">
        <f>O191+O142+O121+O54+O168+O128</f>
        <v>2005.35</v>
      </c>
      <c r="P206" s="1002">
        <f>O206*100/N206</f>
        <v>100.00249339250985</v>
      </c>
      <c r="Q206" s="924">
        <f>Q156+Q149+Q142+Q135+Q128+Q121+Q114+Q107+Q100+Q69+Q54+Q62+Q191+Q168</f>
        <v>3060.05</v>
      </c>
      <c r="R206" s="518">
        <f>R191+R168+R121+R54</f>
        <v>3060.05</v>
      </c>
      <c r="S206" s="924">
        <f>R206*100/Q206</f>
        <v>100</v>
      </c>
      <c r="T206" s="920">
        <f>T156+T149+T142+T135+T128+T121+T114+T107+T100+T54+T191+T162+T168+T174</f>
        <v>2280.3700000000003</v>
      </c>
      <c r="U206" s="974">
        <f>U191+U168+U100+U54</f>
        <v>2280.4500000000003</v>
      </c>
      <c r="V206" s="622">
        <v>0</v>
      </c>
      <c r="W206" s="925">
        <f>W156+W149+W142+W135+W128+W121+W114+W107+W100+W69+W54+W191+W162+W174+W168</f>
        <v>2006.6</v>
      </c>
      <c r="X206" s="925">
        <f>X149+X142+X135+X128+X121+X114+X107+X100+X54+X162+X191+X168</f>
        <v>2006.2499999999998</v>
      </c>
      <c r="Y206" s="623">
        <v>0</v>
      </c>
      <c r="Z206" s="926">
        <f>Z156+Z149+Z142+Z135+Z128+Z121+Z114+Z107+Z100+Z69+Z54+Z191+Z76++Z174+Z168+Z162</f>
        <v>3178.8</v>
      </c>
      <c r="AA206" s="625"/>
      <c r="AB206" s="627"/>
      <c r="AC206" s="996">
        <f>AC191+AC168+AC162+AC54</f>
        <v>3178.8500000000004</v>
      </c>
      <c r="AD206" s="777">
        <v>100</v>
      </c>
      <c r="AE206" s="927">
        <f>AE156+AE149+AE142+AE135+AE128+AE121+AE114+AE107+AE100+AE54+AE191+AE168+AE162</f>
        <v>2316.6500000000005</v>
      </c>
      <c r="AF206" s="629"/>
      <c r="AG206" s="630"/>
      <c r="AH206" s="963">
        <f>AH135+AH128+AH121+AH114+AH107+AH7+AH100+AH54+AH191+AH168+AH162+AH149</f>
        <v>2309.6000000000004</v>
      </c>
      <c r="AI206" s="778">
        <v>100</v>
      </c>
      <c r="AJ206" s="928">
        <f>AJ121+AJ107+AJ54+AJ156+AJ149+AJ142+AJ135+AJ128+AJ114+AJ191+AJ168+AJ162</f>
        <v>3342.25</v>
      </c>
      <c r="AK206" s="633"/>
      <c r="AL206" s="779"/>
      <c r="AM206" s="984">
        <f>AM121+AM107+AM54+AM114+AM149+AM191</f>
        <v>0</v>
      </c>
      <c r="AN206" s="635">
        <f>AM206*100/AJ206</f>
        <v>0</v>
      </c>
      <c r="AO206" s="929">
        <f>AO156+AO149+AO142+AO135+AO128+AO121+AO114+AO107+AO100+AO69+AO54+AO62+AO191+AO168+AO162+AO83</f>
        <v>2975.65</v>
      </c>
      <c r="AP206" s="637"/>
      <c r="AQ206" s="782"/>
      <c r="AR206" s="995">
        <f>AR142+AR121+AR54+AR191</f>
        <v>0</v>
      </c>
      <c r="AS206" s="639">
        <v>0</v>
      </c>
      <c r="AT206" s="930">
        <f>AT156+AT149+AT142+AT135+AT128+AT121+AT107+AT100+AT114+AT69+AT54+AT62+AT191+AT76+AT174+AT168+AT162</f>
        <v>2720.15</v>
      </c>
      <c r="AU206" s="994">
        <f>AU121+AU114+AU54+AU191</f>
        <v>0</v>
      </c>
      <c r="AV206" s="783"/>
      <c r="AW206" s="640"/>
      <c r="AX206" s="642"/>
      <c r="AY206" s="942">
        <f>AY156+AY149+AY142+AY135+AY128+AY121+AY114+AY107+AY100+AY69+AY54+AY62+AY191+AY162+AY174+AY168+0.1</f>
        <v>2790.65</v>
      </c>
      <c r="AZ206" s="846"/>
      <c r="BA206" s="644"/>
      <c r="BB206" s="1258"/>
    </row>
    <row r="207" spans="1:54" ht="86.25" customHeight="1">
      <c r="A207" s="1290"/>
      <c r="B207" s="1291"/>
      <c r="C207" s="1292"/>
      <c r="D207" s="999" t="s">
        <v>293</v>
      </c>
      <c r="E207" s="744"/>
      <c r="F207" s="938"/>
      <c r="G207" s="745"/>
      <c r="H207" s="670"/>
      <c r="I207" s="670"/>
      <c r="J207" s="670"/>
      <c r="K207" s="671"/>
      <c r="L207" s="671"/>
      <c r="M207" s="671"/>
      <c r="N207" s="1014"/>
      <c r="O207" s="645"/>
      <c r="P207" s="645"/>
      <c r="Q207" s="646"/>
      <c r="R207" s="646"/>
      <c r="S207" s="646"/>
      <c r="T207" s="648"/>
      <c r="U207" s="823"/>
      <c r="V207" s="648"/>
      <c r="W207" s="649"/>
      <c r="X207" s="649"/>
      <c r="Y207" s="649"/>
      <c r="Z207" s="650"/>
      <c r="AA207" s="651"/>
      <c r="AB207" s="653"/>
      <c r="AC207" s="848"/>
      <c r="AD207" s="791"/>
      <c r="AE207" s="657"/>
      <c r="AF207" s="655"/>
      <c r="AG207" s="656"/>
      <c r="AH207" s="654"/>
      <c r="AI207" s="792"/>
      <c r="AJ207" s="661"/>
      <c r="AK207" s="659"/>
      <c r="AL207" s="793"/>
      <c r="AM207" s="658"/>
      <c r="AN207" s="794"/>
      <c r="AO207" s="665"/>
      <c r="AP207" s="663"/>
      <c r="AQ207" s="795"/>
      <c r="AR207" s="662"/>
      <c r="AS207" s="665"/>
      <c r="AT207" s="668"/>
      <c r="AU207" s="667"/>
      <c r="AV207" s="667"/>
      <c r="AW207" s="799"/>
      <c r="AX207" s="668"/>
      <c r="AY207" s="669"/>
      <c r="AZ207" s="800"/>
      <c r="BA207" s="673"/>
      <c r="BB207" s="1258"/>
    </row>
    <row r="208" spans="1:54" ht="20.25" customHeight="1">
      <c r="A208" s="1290"/>
      <c r="B208" s="1291"/>
      <c r="C208" s="1292"/>
      <c r="D208" s="999" t="s">
        <v>287</v>
      </c>
      <c r="E208" s="744"/>
      <c r="F208" s="744"/>
      <c r="G208" s="745"/>
      <c r="H208" s="670"/>
      <c r="I208" s="670"/>
      <c r="J208" s="670"/>
      <c r="K208" s="671"/>
      <c r="L208" s="671"/>
      <c r="M208" s="671"/>
      <c r="N208" s="645"/>
      <c r="O208" s="645"/>
      <c r="P208" s="645"/>
      <c r="Q208" s="646"/>
      <c r="R208" s="646"/>
      <c r="S208" s="646"/>
      <c r="T208" s="648"/>
      <c r="U208" s="823"/>
      <c r="V208" s="648"/>
      <c r="W208" s="649"/>
      <c r="X208" s="649"/>
      <c r="Y208" s="649"/>
      <c r="Z208" s="650"/>
      <c r="AA208" s="651"/>
      <c r="AB208" s="653"/>
      <c r="AC208" s="848"/>
      <c r="AD208" s="791"/>
      <c r="AE208" s="657"/>
      <c r="AF208" s="655"/>
      <c r="AG208" s="656"/>
      <c r="AH208" s="654"/>
      <c r="AI208" s="792"/>
      <c r="AJ208" s="661"/>
      <c r="AK208" s="659"/>
      <c r="AL208" s="793"/>
      <c r="AM208" s="658"/>
      <c r="AN208" s="794"/>
      <c r="AO208" s="665"/>
      <c r="AP208" s="663"/>
      <c r="AQ208" s="795"/>
      <c r="AR208" s="662"/>
      <c r="AS208" s="665"/>
      <c r="AT208" s="668"/>
      <c r="AU208" s="667"/>
      <c r="AV208" s="667"/>
      <c r="AW208" s="799"/>
      <c r="AX208" s="668"/>
      <c r="AY208" s="669"/>
      <c r="AZ208" s="800"/>
      <c r="BA208" s="673"/>
      <c r="BB208" s="1258"/>
    </row>
    <row r="209" spans="1:54" ht="31.2">
      <c r="A209" s="1293"/>
      <c r="B209" s="1294"/>
      <c r="C209" s="1295"/>
      <c r="D209" s="801" t="s">
        <v>43</v>
      </c>
      <c r="E209" s="747"/>
      <c r="F209" s="747"/>
      <c r="G209" s="743"/>
      <c r="H209" s="586"/>
      <c r="I209" s="586"/>
      <c r="J209" s="586"/>
      <c r="K209" s="587"/>
      <c r="L209" s="587"/>
      <c r="M209" s="587"/>
      <c r="N209" s="589"/>
      <c r="O209" s="589"/>
      <c r="P209" s="589"/>
      <c r="Q209" s="590"/>
      <c r="R209" s="590"/>
      <c r="S209" s="590"/>
      <c r="T209" s="592"/>
      <c r="U209" s="592"/>
      <c r="V209" s="592"/>
      <c r="W209" s="593"/>
      <c r="X209" s="593"/>
      <c r="Y209" s="593"/>
      <c r="Z209" s="594"/>
      <c r="AA209" s="595"/>
      <c r="AB209" s="597"/>
      <c r="AC209" s="835"/>
      <c r="AD209" s="765"/>
      <c r="AE209" s="601"/>
      <c r="AF209" s="599"/>
      <c r="AG209" s="600"/>
      <c r="AH209" s="598"/>
      <c r="AI209" s="766"/>
      <c r="AJ209" s="605"/>
      <c r="AK209" s="603"/>
      <c r="AL209" s="767"/>
      <c r="AM209" s="602"/>
      <c r="AN209" s="768"/>
      <c r="AO209" s="609"/>
      <c r="AP209" s="607"/>
      <c r="AQ209" s="608"/>
      <c r="AR209" s="606"/>
      <c r="AS209" s="609"/>
      <c r="AT209" s="612"/>
      <c r="AU209" s="611"/>
      <c r="AV209" s="611"/>
      <c r="AW209" s="772"/>
      <c r="AX209" s="612"/>
      <c r="AY209" s="614"/>
      <c r="AZ209" s="614"/>
      <c r="BA209" s="613"/>
      <c r="BB209" s="1259"/>
    </row>
    <row r="210" spans="1:54" ht="32.25" customHeight="1">
      <c r="A210" s="1269" t="s">
        <v>311</v>
      </c>
      <c r="B210" s="1270"/>
      <c r="C210" s="1271"/>
      <c r="D210" s="885" t="s">
        <v>41</v>
      </c>
      <c r="E210" s="943">
        <f>E213+E212</f>
        <v>30743.739999999998</v>
      </c>
      <c r="F210" s="943">
        <f>F213+F212-78</f>
        <v>15585.64</v>
      </c>
      <c r="G210" s="916">
        <f>F210*100/E210</f>
        <v>50.695328544933055</v>
      </c>
      <c r="H210" s="717">
        <f>H213</f>
        <v>0</v>
      </c>
      <c r="I210" s="717">
        <v>0</v>
      </c>
      <c r="J210" s="717"/>
      <c r="K210" s="718">
        <f>K213</f>
        <v>0</v>
      </c>
      <c r="L210" s="718">
        <f>L213</f>
        <v>0</v>
      </c>
      <c r="M210" s="718">
        <f>M213</f>
        <v>0</v>
      </c>
      <c r="N210" s="680">
        <f>N213</f>
        <v>341.7</v>
      </c>
      <c r="O210" s="680">
        <f>O213</f>
        <v>341.7</v>
      </c>
      <c r="P210" s="915">
        <v>1</v>
      </c>
      <c r="Q210" s="949">
        <f>Q213</f>
        <v>0</v>
      </c>
      <c r="R210" s="720">
        <f>R213</f>
        <v>0</v>
      </c>
      <c r="S210" s="720">
        <v>0</v>
      </c>
      <c r="T210" s="721">
        <f>T213</f>
        <v>2012.34</v>
      </c>
      <c r="U210" s="721">
        <f>U213</f>
        <v>2012.34</v>
      </c>
      <c r="V210" s="721">
        <v>100</v>
      </c>
      <c r="W210" s="722">
        <f>W213+W212</f>
        <v>9547.7000000000007</v>
      </c>
      <c r="X210" s="948">
        <f>X213+X212</f>
        <v>9547.7000000000007</v>
      </c>
      <c r="Y210" s="722"/>
      <c r="Z210" s="723">
        <f>Z213+Z212</f>
        <v>912.40000000000009</v>
      </c>
      <c r="AA210" s="723"/>
      <c r="AB210" s="723"/>
      <c r="AC210" s="723">
        <f>AC213</f>
        <v>273.7</v>
      </c>
      <c r="AD210" s="828"/>
      <c r="AE210" s="730">
        <f>AE212+AE213</f>
        <v>2849.5</v>
      </c>
      <c r="AF210" s="730"/>
      <c r="AG210" s="730"/>
      <c r="AH210" s="730">
        <f>AH212+AH213</f>
        <v>2849.5</v>
      </c>
      <c r="AI210" s="727">
        <v>100</v>
      </c>
      <c r="AJ210" s="734">
        <f>AJ212+AJ213</f>
        <v>13866.5</v>
      </c>
      <c r="AK210" s="734"/>
      <c r="AL210" s="734"/>
      <c r="AM210" s="734">
        <f>AM39</f>
        <v>0</v>
      </c>
      <c r="AN210" s="731"/>
      <c r="AO210" s="738">
        <f>AO213</f>
        <v>1213.5999999999999</v>
      </c>
      <c r="AP210" s="738"/>
      <c r="AQ210" s="738"/>
      <c r="AR210" s="738"/>
      <c r="AS210" s="738"/>
      <c r="AT210" s="741"/>
      <c r="AU210" s="1278"/>
      <c r="AV210" s="1279"/>
      <c r="AW210" s="1280"/>
      <c r="AX210" s="741"/>
      <c r="AY210" s="742">
        <f>AY213</f>
        <v>0</v>
      </c>
      <c r="AZ210" s="742"/>
      <c r="BA210" s="746"/>
      <c r="BB210" s="1257"/>
    </row>
    <row r="211" spans="1:54" ht="31.2">
      <c r="A211" s="1272"/>
      <c r="B211" s="1273"/>
      <c r="C211" s="1274"/>
      <c r="D211" s="801" t="s">
        <v>37</v>
      </c>
      <c r="E211" s="715"/>
      <c r="F211" s="747"/>
      <c r="G211" s="747"/>
      <c r="H211" s="586"/>
      <c r="I211" s="586"/>
      <c r="J211" s="886"/>
      <c r="K211" s="587"/>
      <c r="L211" s="587"/>
      <c r="M211" s="587"/>
      <c r="N211" s="589"/>
      <c r="O211" s="589"/>
      <c r="P211" s="589"/>
      <c r="Q211" s="590"/>
      <c r="R211" s="590"/>
      <c r="S211" s="590"/>
      <c r="T211" s="592"/>
      <c r="U211" s="592"/>
      <c r="V211" s="592"/>
      <c r="W211" s="593"/>
      <c r="X211" s="593"/>
      <c r="Y211" s="593"/>
      <c r="Z211" s="594"/>
      <c r="AA211" s="594"/>
      <c r="AB211" s="594"/>
      <c r="AC211" s="594"/>
      <c r="AD211" s="835"/>
      <c r="AE211" s="601"/>
      <c r="AF211" s="601"/>
      <c r="AG211" s="601"/>
      <c r="AH211" s="601"/>
      <c r="AI211" s="598"/>
      <c r="AJ211" s="605"/>
      <c r="AK211" s="605"/>
      <c r="AL211" s="605"/>
      <c r="AM211" s="605"/>
      <c r="AN211" s="602"/>
      <c r="AO211" s="609"/>
      <c r="AP211" s="609"/>
      <c r="AQ211" s="609"/>
      <c r="AR211" s="609"/>
      <c r="AS211" s="609"/>
      <c r="AT211" s="612"/>
      <c r="AU211" s="1281"/>
      <c r="AV211" s="1282"/>
      <c r="AW211" s="1283"/>
      <c r="AX211" s="612"/>
      <c r="AY211" s="614"/>
      <c r="AZ211" s="614"/>
      <c r="BA211" s="773"/>
      <c r="BB211" s="1258"/>
    </row>
    <row r="212" spans="1:54" ht="54" customHeight="1">
      <c r="A212" s="1272"/>
      <c r="B212" s="1273"/>
      <c r="C212" s="1274"/>
      <c r="D212" s="801" t="s">
        <v>2</v>
      </c>
      <c r="E212" s="747">
        <f>AJ212+AE212+Z212+W212</f>
        <v>19552.400000000001</v>
      </c>
      <c r="F212" s="747">
        <f>X212+AC212+AH212+AM212+AR212</f>
        <v>9991.2999999999993</v>
      </c>
      <c r="G212" s="747"/>
      <c r="H212" s="586"/>
      <c r="I212" s="586"/>
      <c r="J212" s="886"/>
      <c r="K212" s="587"/>
      <c r="L212" s="587"/>
      <c r="M212" s="587"/>
      <c r="N212" s="589"/>
      <c r="O212" s="589"/>
      <c r="P212" s="589"/>
      <c r="Q212" s="590"/>
      <c r="R212" s="590"/>
      <c r="S212" s="590"/>
      <c r="T212" s="592"/>
      <c r="U212" s="592"/>
      <c r="V212" s="592"/>
      <c r="W212" s="593">
        <f>W61</f>
        <v>7421</v>
      </c>
      <c r="X212" s="593">
        <f>X61</f>
        <v>7421</v>
      </c>
      <c r="Y212" s="593"/>
      <c r="Z212" s="594">
        <f>Z61</f>
        <v>638.70000000000005</v>
      </c>
      <c r="AA212" s="765"/>
      <c r="AB212" s="765"/>
      <c r="AC212" s="835">
        <f>AC61</f>
        <v>638.70000000000005</v>
      </c>
      <c r="AD212" s="765"/>
      <c r="AE212" s="601">
        <f>AE61</f>
        <v>1931.6</v>
      </c>
      <c r="AF212" s="766"/>
      <c r="AG212" s="766"/>
      <c r="AH212" s="598">
        <f>AH61</f>
        <v>1931.6</v>
      </c>
      <c r="AI212" s="766">
        <v>100</v>
      </c>
      <c r="AJ212" s="605">
        <f>AJ61</f>
        <v>9561.1</v>
      </c>
      <c r="AK212" s="768"/>
      <c r="AL212" s="768"/>
      <c r="AM212" s="602"/>
      <c r="AN212" s="768"/>
      <c r="AO212" s="609"/>
      <c r="AP212" s="803"/>
      <c r="AQ212" s="803"/>
      <c r="AR212" s="802"/>
      <c r="AS212" s="609"/>
      <c r="AT212" s="612"/>
      <c r="AU212" s="611"/>
      <c r="AV212" s="611"/>
      <c r="AW212" s="772"/>
      <c r="AX212" s="612"/>
      <c r="AY212" s="614"/>
      <c r="AZ212" s="614"/>
      <c r="BA212" s="613"/>
      <c r="BB212" s="1258"/>
    </row>
    <row r="213" spans="1:54" ht="20.25" customHeight="1">
      <c r="A213" s="1272"/>
      <c r="B213" s="1273"/>
      <c r="C213" s="1274"/>
      <c r="D213" s="999" t="s">
        <v>286</v>
      </c>
      <c r="E213" s="932">
        <f>N213+T213+W213+Z213+AE213+AJ213+AO213</f>
        <v>11191.339999999998</v>
      </c>
      <c r="F213" s="1064">
        <f>I213+L213+O213+R213+U213+X213+AC213+AH213+AM213+AR213+AU213+AZ213</f>
        <v>5672.3399999999992</v>
      </c>
      <c r="G213" s="917">
        <f>G210</f>
        <v>50.695328544933055</v>
      </c>
      <c r="H213" s="616">
        <f>H39+H46+H62+H76</f>
        <v>0</v>
      </c>
      <c r="I213" s="616">
        <f>I46+I39</f>
        <v>0</v>
      </c>
      <c r="J213" s="616"/>
      <c r="K213" s="617">
        <f>K39+K46+K76+K62</f>
        <v>0</v>
      </c>
      <c r="L213" s="617">
        <f>L39</f>
        <v>0</v>
      </c>
      <c r="M213" s="617">
        <v>0</v>
      </c>
      <c r="N213" s="517">
        <f>N46+N39-78</f>
        <v>341.7</v>
      </c>
      <c r="O213" s="517">
        <f>O39+O46-78</f>
        <v>341.7</v>
      </c>
      <c r="P213" s="914">
        <v>1</v>
      </c>
      <c r="Q213" s="924">
        <f>Q39+Q46+Q62+Q76</f>
        <v>0</v>
      </c>
      <c r="R213" s="620">
        <f>R39+R46</f>
        <v>0</v>
      </c>
      <c r="S213" s="620">
        <v>0</v>
      </c>
      <c r="T213" s="622">
        <f>T62</f>
        <v>2012.34</v>
      </c>
      <c r="U213" s="818">
        <v>2012.34</v>
      </c>
      <c r="V213" s="622">
        <v>100</v>
      </c>
      <c r="W213" s="623">
        <f>W76+W62+W46+W39</f>
        <v>2126.6999999999998</v>
      </c>
      <c r="X213" s="925">
        <f>X39+X46+X62+X76</f>
        <v>2126.6999999999998</v>
      </c>
      <c r="Y213" s="623"/>
      <c r="Z213" s="624">
        <f>Z39+Z46+Z62+Z76</f>
        <v>273.7</v>
      </c>
      <c r="AA213" s="625"/>
      <c r="AB213" s="627"/>
      <c r="AC213" s="841">
        <f>AC62</f>
        <v>273.7</v>
      </c>
      <c r="AD213" s="777"/>
      <c r="AE213" s="631">
        <f>AE39+AE46+AE62+AE76</f>
        <v>917.9</v>
      </c>
      <c r="AF213" s="629"/>
      <c r="AG213" s="630"/>
      <c r="AH213" s="628">
        <f>AH62+AH76</f>
        <v>917.9</v>
      </c>
      <c r="AI213" s="778">
        <v>100</v>
      </c>
      <c r="AJ213" s="635">
        <f>AJ39+AJ46+AJ62+AJ76</f>
        <v>4305.3999999999996</v>
      </c>
      <c r="AK213" s="633"/>
      <c r="AL213" s="779"/>
      <c r="AM213" s="844">
        <f>AM210</f>
        <v>0</v>
      </c>
      <c r="AN213" s="635"/>
      <c r="AO213" s="639">
        <f>AO46+AO39</f>
        <v>1213.5999999999999</v>
      </c>
      <c r="AP213" s="637"/>
      <c r="AQ213" s="782"/>
      <c r="AR213" s="636"/>
      <c r="AS213" s="639"/>
      <c r="AT213" s="642"/>
      <c r="AU213" s="783"/>
      <c r="AV213" s="783"/>
      <c r="AW213" s="640"/>
      <c r="AX213" s="642"/>
      <c r="AY213" s="644">
        <f>AY76</f>
        <v>0</v>
      </c>
      <c r="AZ213" s="846"/>
      <c r="BA213" s="644"/>
      <c r="BB213" s="1258"/>
    </row>
    <row r="214" spans="1:54" ht="87.75" customHeight="1">
      <c r="A214" s="1272"/>
      <c r="B214" s="1273"/>
      <c r="C214" s="1274"/>
      <c r="D214" s="999" t="s">
        <v>293</v>
      </c>
      <c r="E214" s="744"/>
      <c r="F214" s="938"/>
      <c r="G214" s="745"/>
      <c r="H214" s="670"/>
      <c r="I214" s="670"/>
      <c r="J214" s="887"/>
      <c r="K214" s="671"/>
      <c r="L214" s="671"/>
      <c r="M214" s="671"/>
      <c r="N214" s="645"/>
      <c r="O214" s="645"/>
      <c r="P214" s="541"/>
      <c r="Q214" s="646"/>
      <c r="R214" s="646"/>
      <c r="S214" s="646"/>
      <c r="T214" s="648"/>
      <c r="U214" s="823"/>
      <c r="V214" s="648"/>
      <c r="W214" s="649"/>
      <c r="X214" s="649"/>
      <c r="Y214" s="649"/>
      <c r="Z214" s="650"/>
      <c r="AA214" s="651"/>
      <c r="AB214" s="653"/>
      <c r="AC214" s="848"/>
      <c r="AD214" s="791"/>
      <c r="AE214" s="657"/>
      <c r="AF214" s="655"/>
      <c r="AG214" s="656"/>
      <c r="AH214" s="654"/>
      <c r="AI214" s="792"/>
      <c r="AJ214" s="661"/>
      <c r="AK214" s="659"/>
      <c r="AL214" s="793"/>
      <c r="AM214" s="658"/>
      <c r="AN214" s="794"/>
      <c r="AO214" s="665"/>
      <c r="AP214" s="663"/>
      <c r="AQ214" s="795"/>
      <c r="AR214" s="796"/>
      <c r="AS214" s="665"/>
      <c r="AT214" s="668"/>
      <c r="AU214" s="667"/>
      <c r="AV214" s="667"/>
      <c r="AW214" s="799"/>
      <c r="AX214" s="668"/>
      <c r="AY214" s="669"/>
      <c r="AZ214" s="800"/>
      <c r="BA214" s="673"/>
      <c r="BB214" s="1258"/>
    </row>
    <row r="215" spans="1:54" ht="20.25" customHeight="1">
      <c r="A215" s="1272"/>
      <c r="B215" s="1273"/>
      <c r="C215" s="1274"/>
      <c r="D215" s="999" t="s">
        <v>287</v>
      </c>
      <c r="E215" s="744"/>
      <c r="F215" s="744"/>
      <c r="G215" s="745"/>
      <c r="H215" s="670"/>
      <c r="I215" s="670"/>
      <c r="J215" s="887"/>
      <c r="K215" s="671"/>
      <c r="L215" s="671"/>
      <c r="M215" s="671"/>
      <c r="N215" s="645"/>
      <c r="O215" s="645"/>
      <c r="P215" s="645"/>
      <c r="Q215" s="646"/>
      <c r="R215" s="646"/>
      <c r="S215" s="646"/>
      <c r="T215" s="648"/>
      <c r="U215" s="823"/>
      <c r="V215" s="648"/>
      <c r="W215" s="649"/>
      <c r="X215" s="649"/>
      <c r="Y215" s="649"/>
      <c r="Z215" s="650"/>
      <c r="AA215" s="651"/>
      <c r="AB215" s="653"/>
      <c r="AC215" s="848"/>
      <c r="AD215" s="791"/>
      <c r="AE215" s="657"/>
      <c r="AF215" s="655"/>
      <c r="AG215" s="656"/>
      <c r="AH215" s="654"/>
      <c r="AI215" s="792"/>
      <c r="AJ215" s="661"/>
      <c r="AK215" s="659"/>
      <c r="AL215" s="793"/>
      <c r="AM215" s="658"/>
      <c r="AN215" s="794"/>
      <c r="AO215" s="665"/>
      <c r="AP215" s="663"/>
      <c r="AQ215" s="795"/>
      <c r="AR215" s="796"/>
      <c r="AS215" s="665"/>
      <c r="AT215" s="668"/>
      <c r="AU215" s="667"/>
      <c r="AV215" s="667"/>
      <c r="AW215" s="799"/>
      <c r="AX215" s="668"/>
      <c r="AY215" s="669"/>
      <c r="AZ215" s="800"/>
      <c r="BA215" s="673"/>
      <c r="BB215" s="1258"/>
    </row>
    <row r="216" spans="1:54" ht="31.2">
      <c r="A216" s="1275"/>
      <c r="B216" s="1276"/>
      <c r="C216" s="1277"/>
      <c r="D216" s="801" t="s">
        <v>43</v>
      </c>
      <c r="E216" s="747"/>
      <c r="F216" s="747"/>
      <c r="G216" s="747"/>
      <c r="H216" s="586"/>
      <c r="I216" s="586"/>
      <c r="J216" s="886"/>
      <c r="K216" s="587"/>
      <c r="L216" s="587"/>
      <c r="M216" s="587"/>
      <c r="N216" s="589"/>
      <c r="O216" s="589"/>
      <c r="P216" s="589"/>
      <c r="Q216" s="590"/>
      <c r="R216" s="590"/>
      <c r="S216" s="590"/>
      <c r="T216" s="592"/>
      <c r="U216" s="592"/>
      <c r="V216" s="592"/>
      <c r="W216" s="593"/>
      <c r="X216" s="593"/>
      <c r="Y216" s="593"/>
      <c r="Z216" s="594"/>
      <c r="AA216" s="596"/>
      <c r="AB216" s="596"/>
      <c r="AC216" s="835"/>
      <c r="AD216" s="765"/>
      <c r="AE216" s="601"/>
      <c r="AF216" s="836"/>
      <c r="AG216" s="836"/>
      <c r="AH216" s="598"/>
      <c r="AI216" s="766"/>
      <c r="AJ216" s="605"/>
      <c r="AK216" s="604"/>
      <c r="AL216" s="604"/>
      <c r="AM216" s="602"/>
      <c r="AN216" s="768"/>
      <c r="AO216" s="609"/>
      <c r="AP216" s="608"/>
      <c r="AQ216" s="608"/>
      <c r="AR216" s="802"/>
      <c r="AS216" s="609"/>
      <c r="AT216" s="612"/>
      <c r="AU216" s="611"/>
      <c r="AV216" s="611"/>
      <c r="AW216" s="772"/>
      <c r="AX216" s="612"/>
      <c r="AY216" s="614"/>
      <c r="AZ216" s="614"/>
      <c r="BA216" s="613"/>
      <c r="BB216" s="1259"/>
    </row>
    <row r="217" spans="1:54" ht="32.25" customHeight="1">
      <c r="A217" s="1269" t="s">
        <v>361</v>
      </c>
      <c r="B217" s="1270"/>
      <c r="C217" s="1271"/>
      <c r="D217" s="885" t="s">
        <v>41</v>
      </c>
      <c r="E217" s="943">
        <f>E220</f>
        <v>78</v>
      </c>
      <c r="F217" s="943">
        <f>F220</f>
        <v>78</v>
      </c>
      <c r="G217" s="916">
        <f>F217*100/E217</f>
        <v>100</v>
      </c>
      <c r="H217" s="717">
        <f>H220</f>
        <v>0</v>
      </c>
      <c r="I217" s="717">
        <v>0</v>
      </c>
      <c r="J217" s="717"/>
      <c r="K217" s="718">
        <f>K220</f>
        <v>0</v>
      </c>
      <c r="L217" s="718">
        <f>L220</f>
        <v>0</v>
      </c>
      <c r="M217" s="718">
        <f>M220</f>
        <v>0</v>
      </c>
      <c r="N217" s="680">
        <f>N220</f>
        <v>78</v>
      </c>
      <c r="O217" s="680">
        <f>O220</f>
        <v>78</v>
      </c>
      <c r="P217" s="915">
        <v>1</v>
      </c>
      <c r="Q217" s="949">
        <f t="shared" ref="Q217:X217" si="17">Q220</f>
        <v>0</v>
      </c>
      <c r="R217" s="720">
        <f t="shared" si="17"/>
        <v>0</v>
      </c>
      <c r="S217" s="720">
        <f t="shared" si="17"/>
        <v>0</v>
      </c>
      <c r="T217" s="721">
        <f t="shared" si="17"/>
        <v>0</v>
      </c>
      <c r="U217" s="721">
        <f t="shared" si="17"/>
        <v>0</v>
      </c>
      <c r="V217" s="721">
        <f t="shared" si="17"/>
        <v>0</v>
      </c>
      <c r="W217" s="722">
        <f t="shared" si="17"/>
        <v>0</v>
      </c>
      <c r="X217" s="722">
        <f t="shared" si="17"/>
        <v>0</v>
      </c>
      <c r="Y217" s="722"/>
      <c r="Z217" s="723">
        <f>Z220</f>
        <v>0</v>
      </c>
      <c r="AA217" s="723"/>
      <c r="AB217" s="723"/>
      <c r="AC217" s="723">
        <f>AC220</f>
        <v>0</v>
      </c>
      <c r="AD217" s="828"/>
      <c r="AE217" s="730"/>
      <c r="AF217" s="730"/>
      <c r="AG217" s="730"/>
      <c r="AH217" s="730"/>
      <c r="AI217" s="727"/>
      <c r="AJ217" s="734">
        <f>AJ46</f>
        <v>0</v>
      </c>
      <c r="AK217" s="734"/>
      <c r="AL217" s="734"/>
      <c r="AM217" s="734">
        <f>AM46</f>
        <v>0</v>
      </c>
      <c r="AN217" s="731"/>
      <c r="AO217" s="738"/>
      <c r="AP217" s="738"/>
      <c r="AQ217" s="738"/>
      <c r="AR217" s="738"/>
      <c r="AS217" s="738"/>
      <c r="AT217" s="741"/>
      <c r="AU217" s="1278"/>
      <c r="AV217" s="1279"/>
      <c r="AW217" s="1280"/>
      <c r="AX217" s="741"/>
      <c r="AY217" s="742">
        <f>AY220</f>
        <v>0</v>
      </c>
      <c r="AZ217" s="742"/>
      <c r="BA217" s="746"/>
      <c r="BB217" s="1257"/>
    </row>
    <row r="218" spans="1:54" ht="31.2">
      <c r="A218" s="1272"/>
      <c r="B218" s="1273"/>
      <c r="C218" s="1274"/>
      <c r="D218" s="801" t="s">
        <v>37</v>
      </c>
      <c r="E218" s="715"/>
      <c r="F218" s="747"/>
      <c r="G218" s="747"/>
      <c r="H218" s="586"/>
      <c r="I218" s="586"/>
      <c r="J218" s="886"/>
      <c r="K218" s="587"/>
      <c r="L218" s="587"/>
      <c r="M218" s="587"/>
      <c r="N218" s="589"/>
      <c r="O218" s="589"/>
      <c r="P218" s="589"/>
      <c r="Q218" s="590"/>
      <c r="R218" s="590"/>
      <c r="S218" s="590"/>
      <c r="T218" s="592"/>
      <c r="U218" s="592"/>
      <c r="V218" s="592"/>
      <c r="W218" s="593"/>
      <c r="X218" s="593"/>
      <c r="Y218" s="593"/>
      <c r="Z218" s="594"/>
      <c r="AA218" s="594"/>
      <c r="AB218" s="594"/>
      <c r="AC218" s="594"/>
      <c r="AD218" s="835"/>
      <c r="AE218" s="601"/>
      <c r="AF218" s="601"/>
      <c r="AG218" s="601"/>
      <c r="AH218" s="601"/>
      <c r="AI218" s="598"/>
      <c r="AJ218" s="605"/>
      <c r="AK218" s="605"/>
      <c r="AL218" s="605"/>
      <c r="AM218" s="605"/>
      <c r="AN218" s="602"/>
      <c r="AO218" s="609"/>
      <c r="AP218" s="609"/>
      <c r="AQ218" s="609"/>
      <c r="AR218" s="609"/>
      <c r="AS218" s="609"/>
      <c r="AT218" s="612"/>
      <c r="AU218" s="1281"/>
      <c r="AV218" s="1282"/>
      <c r="AW218" s="1283"/>
      <c r="AX218" s="612"/>
      <c r="AY218" s="614"/>
      <c r="AZ218" s="614"/>
      <c r="BA218" s="773"/>
      <c r="BB218" s="1258"/>
    </row>
    <row r="219" spans="1:54" ht="54" customHeight="1">
      <c r="A219" s="1272"/>
      <c r="B219" s="1273"/>
      <c r="C219" s="1274"/>
      <c r="D219" s="801" t="s">
        <v>2</v>
      </c>
      <c r="E219" s="747"/>
      <c r="F219" s="747"/>
      <c r="G219" s="747"/>
      <c r="H219" s="586"/>
      <c r="I219" s="586"/>
      <c r="J219" s="886"/>
      <c r="K219" s="587"/>
      <c r="L219" s="587"/>
      <c r="M219" s="587"/>
      <c r="N219" s="589"/>
      <c r="O219" s="589"/>
      <c r="P219" s="589"/>
      <c r="Q219" s="590"/>
      <c r="R219" s="590"/>
      <c r="S219" s="590"/>
      <c r="T219" s="592"/>
      <c r="U219" s="592"/>
      <c r="V219" s="592"/>
      <c r="W219" s="593"/>
      <c r="X219" s="593"/>
      <c r="Y219" s="593"/>
      <c r="Z219" s="594"/>
      <c r="AA219" s="765"/>
      <c r="AB219" s="765"/>
      <c r="AC219" s="835"/>
      <c r="AD219" s="765"/>
      <c r="AE219" s="601"/>
      <c r="AF219" s="766"/>
      <c r="AG219" s="766"/>
      <c r="AH219" s="598"/>
      <c r="AI219" s="766"/>
      <c r="AJ219" s="605"/>
      <c r="AK219" s="768"/>
      <c r="AL219" s="768"/>
      <c r="AM219" s="602"/>
      <c r="AN219" s="768"/>
      <c r="AO219" s="609"/>
      <c r="AP219" s="803"/>
      <c r="AQ219" s="803"/>
      <c r="AR219" s="802"/>
      <c r="AS219" s="609"/>
      <c r="AT219" s="612"/>
      <c r="AU219" s="611"/>
      <c r="AV219" s="611"/>
      <c r="AW219" s="772"/>
      <c r="AX219" s="612"/>
      <c r="AY219" s="614"/>
      <c r="AZ219" s="614"/>
      <c r="BA219" s="613"/>
      <c r="BB219" s="1258"/>
    </row>
    <row r="220" spans="1:54" ht="20.25" customHeight="1">
      <c r="A220" s="1272"/>
      <c r="B220" s="1273"/>
      <c r="C220" s="1274"/>
      <c r="D220" s="1033" t="s">
        <v>286</v>
      </c>
      <c r="E220" s="932">
        <f>H220+K220+N220+Q220+T220+W220+Z220+AE220+AJ220+AO220+AT220+AY220</f>
        <v>78</v>
      </c>
      <c r="F220" s="932">
        <f>I220+L220+O220+R220+U220+X220+AC220+AH220+AM220+AR220+AU220+AZ220</f>
        <v>78</v>
      </c>
      <c r="G220" s="917">
        <f>G217</f>
        <v>100</v>
      </c>
      <c r="H220" s="616">
        <v>0</v>
      </c>
      <c r="I220" s="616">
        <v>0</v>
      </c>
      <c r="J220" s="616"/>
      <c r="K220" s="617"/>
      <c r="L220" s="617"/>
      <c r="M220" s="617">
        <v>0</v>
      </c>
      <c r="N220" s="517">
        <v>78</v>
      </c>
      <c r="O220" s="517">
        <v>78</v>
      </c>
      <c r="P220" s="914">
        <v>1</v>
      </c>
      <c r="Q220" s="924">
        <v>0</v>
      </c>
      <c r="R220" s="620">
        <f>R46+R53</f>
        <v>0</v>
      </c>
      <c r="S220" s="620">
        <v>0</v>
      </c>
      <c r="T220" s="622">
        <f>T53+T46</f>
        <v>0</v>
      </c>
      <c r="U220" s="818">
        <f>U53+U46</f>
        <v>0</v>
      </c>
      <c r="V220" s="622">
        <v>0</v>
      </c>
      <c r="W220" s="623"/>
      <c r="X220" s="623"/>
      <c r="Y220" s="623"/>
      <c r="Z220" s="624">
        <f>Z46</f>
        <v>0</v>
      </c>
      <c r="AA220" s="625"/>
      <c r="AB220" s="627"/>
      <c r="AC220" s="841"/>
      <c r="AD220" s="777"/>
      <c r="AE220" s="631"/>
      <c r="AF220" s="629"/>
      <c r="AG220" s="630"/>
      <c r="AH220" s="628"/>
      <c r="AI220" s="778"/>
      <c r="AJ220" s="635">
        <f>AJ217</f>
        <v>0</v>
      </c>
      <c r="AK220" s="633"/>
      <c r="AL220" s="779"/>
      <c r="AM220" s="844">
        <f>AM217</f>
        <v>0</v>
      </c>
      <c r="AN220" s="635"/>
      <c r="AO220" s="639"/>
      <c r="AP220" s="637"/>
      <c r="AQ220" s="782"/>
      <c r="AR220" s="636"/>
      <c r="AS220" s="639"/>
      <c r="AT220" s="642"/>
      <c r="AU220" s="783"/>
      <c r="AV220" s="783"/>
      <c r="AW220" s="640"/>
      <c r="AX220" s="642"/>
      <c r="AY220" s="644">
        <v>0</v>
      </c>
      <c r="AZ220" s="846"/>
      <c r="BA220" s="644"/>
      <c r="BB220" s="1258"/>
    </row>
    <row r="221" spans="1:54" ht="87.75" customHeight="1">
      <c r="A221" s="1272"/>
      <c r="B221" s="1273"/>
      <c r="C221" s="1274"/>
      <c r="D221" s="1033" t="s">
        <v>293</v>
      </c>
      <c r="E221" s="744"/>
      <c r="F221" s="938"/>
      <c r="G221" s="1061"/>
      <c r="H221" s="670"/>
      <c r="I221" s="670"/>
      <c r="J221" s="887"/>
      <c r="K221" s="671"/>
      <c r="L221" s="671"/>
      <c r="M221" s="671"/>
      <c r="N221" s="645"/>
      <c r="O221" s="645"/>
      <c r="P221" s="645"/>
      <c r="Q221" s="646"/>
      <c r="R221" s="646"/>
      <c r="S221" s="646"/>
      <c r="T221" s="648"/>
      <c r="U221" s="823"/>
      <c r="V221" s="648"/>
      <c r="W221" s="649"/>
      <c r="X221" s="649"/>
      <c r="Y221" s="649"/>
      <c r="Z221" s="650"/>
      <c r="AA221" s="651"/>
      <c r="AB221" s="653"/>
      <c r="AC221" s="848"/>
      <c r="AD221" s="791"/>
      <c r="AE221" s="657"/>
      <c r="AF221" s="655"/>
      <c r="AG221" s="656"/>
      <c r="AH221" s="654"/>
      <c r="AI221" s="792"/>
      <c r="AJ221" s="661"/>
      <c r="AK221" s="659"/>
      <c r="AL221" s="793"/>
      <c r="AM221" s="658"/>
      <c r="AN221" s="794"/>
      <c r="AO221" s="665"/>
      <c r="AP221" s="663"/>
      <c r="AQ221" s="795"/>
      <c r="AR221" s="796"/>
      <c r="AS221" s="665"/>
      <c r="AT221" s="668"/>
      <c r="AU221" s="667"/>
      <c r="AV221" s="667"/>
      <c r="AW221" s="799"/>
      <c r="AX221" s="668"/>
      <c r="AY221" s="669"/>
      <c r="AZ221" s="800"/>
      <c r="BA221" s="673"/>
      <c r="BB221" s="1258"/>
    </row>
    <row r="222" spans="1:54" ht="20.25" customHeight="1">
      <c r="A222" s="1272"/>
      <c r="B222" s="1273"/>
      <c r="C222" s="1274"/>
      <c r="D222" s="1033" t="s">
        <v>287</v>
      </c>
      <c r="E222" s="744"/>
      <c r="F222" s="744"/>
      <c r="G222" s="745"/>
      <c r="H222" s="670"/>
      <c r="I222" s="670"/>
      <c r="J222" s="887"/>
      <c r="K222" s="671"/>
      <c r="L222" s="671"/>
      <c r="M222" s="671"/>
      <c r="N222" s="645"/>
      <c r="O222" s="645"/>
      <c r="P222" s="645"/>
      <c r="Q222" s="646"/>
      <c r="R222" s="646"/>
      <c r="S222" s="646"/>
      <c r="T222" s="648"/>
      <c r="U222" s="823"/>
      <c r="V222" s="648"/>
      <c r="W222" s="649"/>
      <c r="X222" s="649"/>
      <c r="Y222" s="649"/>
      <c r="Z222" s="650"/>
      <c r="AA222" s="651"/>
      <c r="AB222" s="653"/>
      <c r="AC222" s="848"/>
      <c r="AD222" s="791"/>
      <c r="AE222" s="657"/>
      <c r="AF222" s="655"/>
      <c r="AG222" s="656"/>
      <c r="AH222" s="654"/>
      <c r="AI222" s="792"/>
      <c r="AJ222" s="661"/>
      <c r="AK222" s="659"/>
      <c r="AL222" s="793"/>
      <c r="AM222" s="658"/>
      <c r="AN222" s="794"/>
      <c r="AO222" s="665"/>
      <c r="AP222" s="663"/>
      <c r="AQ222" s="795"/>
      <c r="AR222" s="796"/>
      <c r="AS222" s="665"/>
      <c r="AT222" s="668"/>
      <c r="AU222" s="667"/>
      <c r="AV222" s="667"/>
      <c r="AW222" s="799"/>
      <c r="AX222" s="668"/>
      <c r="AY222" s="669"/>
      <c r="AZ222" s="800"/>
      <c r="BA222" s="673"/>
      <c r="BB222" s="1258"/>
    </row>
    <row r="223" spans="1:54" ht="31.2">
      <c r="A223" s="1275"/>
      <c r="B223" s="1276"/>
      <c r="C223" s="1277"/>
      <c r="D223" s="801" t="s">
        <v>43</v>
      </c>
      <c r="E223" s="747"/>
      <c r="F223" s="747"/>
      <c r="G223" s="1036"/>
      <c r="H223" s="586"/>
      <c r="I223" s="586"/>
      <c r="J223" s="886"/>
      <c r="K223" s="587"/>
      <c r="L223" s="587"/>
      <c r="M223" s="587"/>
      <c r="N223" s="589"/>
      <c r="O223" s="589"/>
      <c r="P223" s="589"/>
      <c r="Q223" s="590"/>
      <c r="R223" s="590"/>
      <c r="S223" s="590"/>
      <c r="T223" s="592"/>
      <c r="U223" s="592"/>
      <c r="V223" s="592"/>
      <c r="W223" s="593"/>
      <c r="X223" s="593"/>
      <c r="Y223" s="593"/>
      <c r="Z223" s="594"/>
      <c r="AA223" s="596"/>
      <c r="AB223" s="596"/>
      <c r="AC223" s="835"/>
      <c r="AD223" s="765"/>
      <c r="AE223" s="601"/>
      <c r="AF223" s="836"/>
      <c r="AG223" s="836"/>
      <c r="AH223" s="598"/>
      <c r="AI223" s="766"/>
      <c r="AJ223" s="605"/>
      <c r="AK223" s="604"/>
      <c r="AL223" s="604"/>
      <c r="AM223" s="602"/>
      <c r="AN223" s="768"/>
      <c r="AO223" s="609"/>
      <c r="AP223" s="608"/>
      <c r="AQ223" s="608"/>
      <c r="AR223" s="802"/>
      <c r="AS223" s="609"/>
      <c r="AT223" s="612"/>
      <c r="AU223" s="611"/>
      <c r="AV223" s="611"/>
      <c r="AW223" s="772"/>
      <c r="AX223" s="612"/>
      <c r="AY223" s="614"/>
      <c r="AZ223" s="614"/>
      <c r="BA223" s="613"/>
      <c r="BB223" s="1259"/>
    </row>
    <row r="224" spans="1:54" ht="22.8">
      <c r="A224" s="1046"/>
      <c r="B224" s="1047"/>
      <c r="C224" s="1047"/>
      <c r="D224" s="1048"/>
      <c r="E224" s="1049"/>
      <c r="F224" s="1041"/>
      <c r="G224" s="1041"/>
      <c r="H224" s="1039"/>
      <c r="I224" s="1039"/>
      <c r="J224" s="1039"/>
      <c r="K224" s="1039"/>
      <c r="L224" s="1039"/>
      <c r="M224" s="1039"/>
      <c r="N224" s="1039"/>
      <c r="O224" s="1039"/>
      <c r="P224" s="1039"/>
      <c r="Q224" s="1039"/>
      <c r="R224" s="1039"/>
      <c r="S224" s="1039"/>
      <c r="T224" s="1042"/>
      <c r="U224" s="1042"/>
      <c r="V224" s="1042"/>
      <c r="W224" s="1042"/>
      <c r="X224" s="1042"/>
      <c r="Y224" s="1042"/>
      <c r="Z224" s="1042"/>
      <c r="AA224" s="1042"/>
      <c r="AB224" s="1042"/>
      <c r="AC224" s="1042"/>
      <c r="AD224" s="1042"/>
      <c r="AE224" s="1042"/>
      <c r="AF224" s="1042"/>
      <c r="AG224" s="1042"/>
      <c r="AH224" s="1042"/>
      <c r="AI224" s="1042"/>
      <c r="AJ224" s="1042"/>
      <c r="AK224" s="1042"/>
      <c r="AL224" s="1042"/>
      <c r="AM224" s="1042"/>
      <c r="AN224" s="1042"/>
      <c r="AO224" s="1039"/>
      <c r="AP224" s="1039"/>
      <c r="AQ224" s="1039"/>
      <c r="AR224" s="1039"/>
      <c r="AS224" s="1039"/>
      <c r="AT224" s="1042"/>
      <c r="AU224" s="1042"/>
      <c r="AV224" s="1042"/>
      <c r="AW224" s="1042"/>
      <c r="AX224" s="1042"/>
      <c r="AY224" s="447"/>
      <c r="AZ224" s="447"/>
      <c r="BA224" s="447"/>
    </row>
    <row r="225" spans="1:54" ht="22.8">
      <c r="A225" s="1046"/>
      <c r="B225" s="1047"/>
      <c r="C225" s="1047"/>
      <c r="D225" s="1048"/>
      <c r="E225" s="1049"/>
      <c r="F225" s="1041"/>
      <c r="G225" s="1041"/>
      <c r="H225" s="1039"/>
      <c r="I225" s="1039"/>
      <c r="J225" s="1056"/>
      <c r="K225" s="1039"/>
      <c r="L225" s="1039"/>
      <c r="M225" s="1039"/>
      <c r="N225" s="1039"/>
      <c r="O225" s="1039"/>
      <c r="P225" s="1039"/>
      <c r="Q225" s="1039"/>
      <c r="R225" s="1039"/>
      <c r="S225" s="1039"/>
      <c r="T225" s="1042"/>
      <c r="U225" s="1042"/>
      <c r="V225" s="1042"/>
      <c r="W225" s="1042"/>
      <c r="X225" s="1042"/>
      <c r="Y225" s="1042"/>
      <c r="Z225" s="1042"/>
      <c r="AA225" s="1042"/>
      <c r="AB225" s="1042"/>
      <c r="AC225" s="1042"/>
      <c r="AD225" s="1042"/>
      <c r="AE225" s="1042"/>
      <c r="AF225" s="1042"/>
      <c r="AG225" s="1042"/>
      <c r="AH225" s="1042"/>
      <c r="AI225" s="1042"/>
      <c r="AJ225" s="1042"/>
      <c r="AK225" s="1042"/>
      <c r="AL225" s="1042"/>
      <c r="AM225" s="1042"/>
      <c r="AN225" s="1042"/>
      <c r="AO225" s="1039"/>
      <c r="AP225" s="1039"/>
      <c r="AQ225" s="1039"/>
      <c r="AR225" s="1039"/>
      <c r="AS225" s="1039"/>
      <c r="AT225" s="1042"/>
      <c r="AU225" s="1042"/>
      <c r="AV225" s="1042"/>
      <c r="AW225" s="1042"/>
      <c r="AX225" s="1042"/>
      <c r="AY225" s="447"/>
      <c r="AZ225" s="447"/>
      <c r="BA225" s="447"/>
    </row>
    <row r="226" spans="1:54" ht="22.8">
      <c r="A226" s="1046"/>
      <c r="B226" s="1047" t="s">
        <v>360</v>
      </c>
      <c r="C226" s="1047" t="s">
        <v>368</v>
      </c>
      <c r="D226" s="1050"/>
      <c r="E226" s="1051"/>
      <c r="F226" s="1051"/>
      <c r="G226" s="1051"/>
      <c r="H226" s="1052"/>
      <c r="I226" s="1039"/>
      <c r="J226" s="1039"/>
      <c r="K226" s="1039"/>
      <c r="L226" s="1039"/>
      <c r="M226" s="1039"/>
      <c r="N226" s="1039"/>
      <c r="O226" s="1039"/>
      <c r="P226" s="1039"/>
      <c r="Q226" s="1039"/>
      <c r="R226" s="1039"/>
      <c r="S226" s="1039"/>
      <c r="T226" s="1042"/>
      <c r="U226" s="1042"/>
      <c r="V226" s="1042"/>
      <c r="W226" s="1042"/>
      <c r="X226" s="1042"/>
      <c r="Y226" s="1042"/>
      <c r="Z226" s="1042"/>
      <c r="AA226" s="1042"/>
      <c r="AB226" s="1042"/>
      <c r="AC226" s="1042"/>
      <c r="AD226" s="1042"/>
      <c r="AE226" s="1042"/>
      <c r="AF226" s="1042"/>
      <c r="AG226" s="1042"/>
      <c r="AH226" s="1042"/>
      <c r="AI226" s="1042"/>
      <c r="AJ226" s="1042"/>
      <c r="AK226" s="1042"/>
      <c r="AL226" s="1042"/>
      <c r="AM226" s="1042"/>
      <c r="AN226" s="1042"/>
      <c r="AO226" s="1039"/>
      <c r="AP226" s="1039"/>
      <c r="AQ226" s="1039"/>
      <c r="AR226" s="1039"/>
      <c r="AS226" s="1039"/>
      <c r="AT226" s="1042"/>
      <c r="AU226" s="1042"/>
      <c r="AV226" s="1042"/>
      <c r="AW226" s="1042"/>
      <c r="AX226" s="1042"/>
      <c r="AY226" s="447"/>
      <c r="AZ226" s="447"/>
      <c r="BA226" s="447"/>
    </row>
    <row r="227" spans="1:54" ht="14.25" customHeight="1">
      <c r="A227" s="1038"/>
      <c r="B227" s="1045"/>
      <c r="C227" s="1039"/>
      <c r="D227" s="1040"/>
      <c r="E227" s="1041"/>
      <c r="F227" s="1041"/>
      <c r="G227" s="1041"/>
      <c r="H227" s="1039"/>
      <c r="I227" s="1039"/>
      <c r="J227" s="1039"/>
      <c r="K227" s="1039"/>
      <c r="L227" s="1039"/>
      <c r="M227" s="1039"/>
      <c r="N227" s="1056"/>
      <c r="O227" s="1039"/>
      <c r="P227" s="1039"/>
      <c r="Q227" s="1039"/>
      <c r="R227" s="1039"/>
      <c r="S227" s="1039"/>
      <c r="T227" s="1042"/>
      <c r="U227" s="1042"/>
      <c r="V227" s="1042"/>
      <c r="W227" s="1042"/>
      <c r="X227" s="1042"/>
      <c r="Y227" s="1042"/>
      <c r="Z227" s="1042"/>
      <c r="AA227" s="1042"/>
      <c r="AB227" s="1042"/>
      <c r="AC227" s="1042"/>
      <c r="AD227" s="1042"/>
      <c r="AE227" s="1042"/>
      <c r="AF227" s="1042"/>
      <c r="AG227" s="1042"/>
      <c r="AH227" s="1042"/>
      <c r="AI227" s="1042"/>
      <c r="AJ227" s="1042"/>
      <c r="AK227" s="1042"/>
      <c r="AL227" s="1042"/>
      <c r="AM227" s="1042"/>
      <c r="AN227" s="1042"/>
      <c r="AO227" s="1039"/>
      <c r="AP227" s="1039"/>
      <c r="AQ227" s="1039"/>
      <c r="AR227" s="1039"/>
      <c r="AS227" s="1039"/>
      <c r="AT227" s="1042"/>
      <c r="AU227" s="1042"/>
      <c r="AV227" s="1042"/>
      <c r="AW227" s="1042"/>
      <c r="AX227" s="1042"/>
      <c r="AY227" s="447"/>
      <c r="AZ227" s="447"/>
      <c r="BA227" s="447"/>
    </row>
    <row r="228" spans="1:54">
      <c r="A228" s="1043"/>
      <c r="B228" s="1039"/>
      <c r="C228" s="1039"/>
      <c r="D228" s="1040"/>
      <c r="E228" s="1041"/>
      <c r="F228" s="1041"/>
      <c r="G228" s="1041"/>
      <c r="H228" s="1039"/>
      <c r="I228" s="1039"/>
      <c r="J228" s="1039"/>
      <c r="K228" s="1039"/>
      <c r="L228" s="1039"/>
      <c r="M228" s="1039"/>
      <c r="N228" s="1039"/>
      <c r="O228" s="1039"/>
      <c r="P228" s="1039"/>
      <c r="Q228" s="1039"/>
      <c r="R228" s="1039"/>
      <c r="S228" s="1039"/>
      <c r="T228" s="1042"/>
      <c r="U228" s="1042"/>
      <c r="V228" s="1042"/>
      <c r="W228" s="1042"/>
      <c r="X228" s="1042"/>
      <c r="Y228" s="1042"/>
      <c r="Z228" s="1042"/>
      <c r="AA228" s="1042"/>
      <c r="AB228" s="1042"/>
      <c r="AC228" s="1042"/>
      <c r="AD228" s="1042"/>
      <c r="AE228" s="1042"/>
      <c r="AF228" s="1042"/>
      <c r="AG228" s="1042"/>
      <c r="AH228" s="1042"/>
      <c r="AI228" s="1042"/>
      <c r="AJ228" s="1042"/>
      <c r="AK228" s="1042"/>
      <c r="AL228" s="1042"/>
      <c r="AM228" s="1042"/>
      <c r="AN228" s="1042"/>
      <c r="AO228" s="1039"/>
      <c r="AP228" s="1039"/>
      <c r="AQ228" s="1039"/>
      <c r="AR228" s="1039"/>
      <c r="AS228" s="1039"/>
      <c r="AT228" s="1042"/>
      <c r="AU228" s="1042"/>
      <c r="AV228" s="1042"/>
      <c r="AW228" s="1042"/>
      <c r="AX228" s="1042"/>
      <c r="AY228" s="447"/>
      <c r="AZ228" s="447"/>
      <c r="BA228" s="447"/>
    </row>
    <row r="229" spans="1:54">
      <c r="A229" s="1038"/>
      <c r="B229" s="1039"/>
      <c r="C229" s="1039"/>
      <c r="D229" s="1040"/>
      <c r="E229" s="1041"/>
      <c r="F229" s="1041"/>
      <c r="G229" s="1041"/>
      <c r="H229" s="1039"/>
      <c r="I229" s="1039"/>
      <c r="J229" s="1039"/>
      <c r="K229" s="1039"/>
      <c r="L229" s="1039"/>
      <c r="M229" s="1039"/>
      <c r="N229" s="1039"/>
      <c r="O229" s="1039"/>
      <c r="P229" s="1039"/>
      <c r="Q229" s="1039"/>
      <c r="R229" s="1039"/>
      <c r="S229" s="1039"/>
      <c r="T229" s="1042"/>
      <c r="U229" s="1042"/>
      <c r="V229" s="1042"/>
      <c r="W229" s="1042"/>
      <c r="X229" s="1042"/>
      <c r="Y229" s="1042"/>
      <c r="Z229" s="1042"/>
      <c r="AA229" s="1042"/>
      <c r="AB229" s="1042"/>
      <c r="AC229" s="1042"/>
      <c r="AD229" s="1042"/>
      <c r="AE229" s="1042"/>
      <c r="AF229" s="1042"/>
      <c r="AG229" s="1042"/>
      <c r="AH229" s="1042"/>
      <c r="AI229" s="1042"/>
      <c r="AJ229" s="1042"/>
      <c r="AK229" s="1042"/>
      <c r="AL229" s="1042"/>
      <c r="AM229" s="1042"/>
      <c r="AN229" s="1042"/>
      <c r="AO229" s="1039"/>
      <c r="AP229" s="1039"/>
      <c r="AQ229" s="1039"/>
      <c r="AR229" s="1039"/>
      <c r="AS229" s="1039"/>
      <c r="AT229" s="1042"/>
      <c r="AU229" s="1042"/>
      <c r="AV229" s="1042"/>
      <c r="AW229" s="1042"/>
      <c r="AX229" s="1042"/>
      <c r="AY229" s="447"/>
      <c r="AZ229" s="447"/>
      <c r="BA229" s="447"/>
    </row>
    <row r="230" spans="1:54">
      <c r="A230" s="1038"/>
      <c r="B230" s="1039"/>
      <c r="C230" s="1039"/>
      <c r="D230" s="1040"/>
      <c r="E230" s="1041"/>
      <c r="F230" s="1041"/>
      <c r="G230" s="1041"/>
      <c r="H230" s="1039"/>
      <c r="I230" s="1039"/>
      <c r="J230" s="1039"/>
      <c r="K230" s="1039"/>
      <c r="L230" s="1039"/>
      <c r="M230" s="1039"/>
      <c r="N230" s="1039"/>
      <c r="O230" s="1039"/>
      <c r="P230" s="1039"/>
      <c r="Q230" s="1039"/>
      <c r="R230" s="1039"/>
      <c r="S230" s="1039"/>
      <c r="T230" s="1042"/>
      <c r="U230" s="1042"/>
      <c r="V230" s="1042"/>
      <c r="W230" s="1042"/>
      <c r="X230" s="1042"/>
      <c r="Y230" s="1042"/>
      <c r="Z230" s="1042"/>
      <c r="AA230" s="1042"/>
      <c r="AB230" s="1042"/>
      <c r="AC230" s="1042"/>
      <c r="AD230" s="1042"/>
      <c r="AE230" s="1042"/>
      <c r="AF230" s="1042"/>
      <c r="AG230" s="1042"/>
      <c r="AH230" s="1042"/>
      <c r="AI230" s="1042"/>
      <c r="AJ230" s="1042"/>
      <c r="AK230" s="1042"/>
      <c r="AL230" s="1042"/>
      <c r="AM230" s="1042"/>
      <c r="AN230" s="1042"/>
      <c r="AO230" s="1039"/>
      <c r="AP230" s="1039"/>
      <c r="AQ230" s="1039"/>
      <c r="AR230" s="1039"/>
      <c r="AS230" s="1039"/>
      <c r="AT230" s="1042"/>
      <c r="AU230" s="1042"/>
      <c r="AV230" s="1042"/>
      <c r="AW230" s="1042"/>
      <c r="AX230" s="1042"/>
      <c r="AY230" s="447"/>
      <c r="AZ230" s="447"/>
      <c r="BA230" s="447"/>
    </row>
    <row r="231" spans="1:54">
      <c r="A231" s="1038"/>
      <c r="B231" s="1039"/>
      <c r="C231" s="1039"/>
      <c r="D231" s="1040"/>
      <c r="E231" s="1041"/>
      <c r="F231" s="1041"/>
      <c r="G231" s="1041"/>
      <c r="H231" s="1039"/>
      <c r="I231" s="1039"/>
      <c r="J231" s="1039"/>
      <c r="K231" s="1039"/>
      <c r="L231" s="1039"/>
      <c r="M231" s="1039"/>
      <c r="N231" s="1039"/>
      <c r="O231" s="1039"/>
      <c r="P231" s="1039"/>
      <c r="Q231" s="1039"/>
      <c r="R231" s="1039"/>
      <c r="S231" s="1039"/>
      <c r="T231" s="1042"/>
      <c r="U231" s="1042"/>
      <c r="V231" s="1042"/>
      <c r="W231" s="1042"/>
      <c r="X231" s="1042"/>
      <c r="Y231" s="1042"/>
      <c r="Z231" s="1042"/>
      <c r="AA231" s="1042"/>
      <c r="AB231" s="1042"/>
      <c r="AC231" s="1042"/>
      <c r="AD231" s="1042"/>
      <c r="AE231" s="1042"/>
      <c r="AF231" s="1042"/>
      <c r="AG231" s="1042"/>
      <c r="AH231" s="1042"/>
      <c r="AI231" s="1042"/>
      <c r="AJ231" s="1042"/>
      <c r="AK231" s="1042"/>
      <c r="AL231" s="1042"/>
      <c r="AM231" s="1042"/>
      <c r="AN231" s="1042"/>
      <c r="AO231" s="1039"/>
      <c r="AP231" s="1039"/>
      <c r="AQ231" s="1039"/>
      <c r="AR231" s="1039"/>
      <c r="AS231" s="1039"/>
      <c r="AT231" s="1042"/>
      <c r="AU231" s="1042"/>
      <c r="AV231" s="1042"/>
      <c r="AW231" s="1042"/>
      <c r="AX231" s="1042"/>
      <c r="AY231" s="447"/>
      <c r="AZ231" s="447"/>
      <c r="BA231" s="447"/>
    </row>
    <row r="232" spans="1:54">
      <c r="A232" s="1038"/>
      <c r="B232" s="1039"/>
      <c r="C232" s="1039"/>
      <c r="D232" s="1040"/>
      <c r="E232" s="1041"/>
      <c r="F232" s="1041"/>
      <c r="G232" s="1041"/>
      <c r="H232" s="1039"/>
      <c r="I232" s="1039"/>
      <c r="J232" s="1039"/>
      <c r="K232" s="1039"/>
      <c r="L232" s="1039"/>
      <c r="M232" s="1039"/>
      <c r="N232" s="1039"/>
      <c r="O232" s="1039"/>
      <c r="P232" s="1039"/>
      <c r="Q232" s="1039"/>
      <c r="R232" s="1039"/>
      <c r="S232" s="1039"/>
      <c r="T232" s="1042"/>
      <c r="U232" s="1042"/>
      <c r="V232" s="1042"/>
      <c r="W232" s="1042"/>
      <c r="X232" s="1042"/>
      <c r="Y232" s="1042"/>
      <c r="Z232" s="1042"/>
      <c r="AA232" s="1042"/>
      <c r="AB232" s="1042"/>
      <c r="AC232" s="1042"/>
      <c r="AD232" s="1042"/>
      <c r="AE232" s="1042"/>
      <c r="AF232" s="1042"/>
      <c r="AG232" s="1042"/>
      <c r="AH232" s="1042"/>
      <c r="AI232" s="1042"/>
      <c r="AJ232" s="1042"/>
      <c r="AK232" s="1042"/>
      <c r="AL232" s="1042"/>
      <c r="AM232" s="1042"/>
      <c r="AN232" s="1042"/>
      <c r="AO232" s="1039"/>
      <c r="AP232" s="1039"/>
      <c r="AQ232" s="1039"/>
      <c r="AR232" s="1039"/>
      <c r="AS232" s="1039"/>
      <c r="AT232" s="1042"/>
      <c r="AU232" s="1042"/>
      <c r="AV232" s="1042"/>
      <c r="AW232" s="1042"/>
      <c r="AX232" s="1042"/>
      <c r="AY232" s="447"/>
      <c r="AZ232" s="447"/>
      <c r="BA232" s="447"/>
    </row>
    <row r="233" spans="1:54" ht="12.75" customHeight="1">
      <c r="A233" s="1038"/>
      <c r="B233" s="1039"/>
      <c r="C233" s="1039"/>
      <c r="D233" s="1040"/>
      <c r="E233" s="1041"/>
      <c r="F233" s="1041"/>
      <c r="G233" s="1041"/>
      <c r="H233" s="1039"/>
      <c r="I233" s="1039"/>
      <c r="J233" s="1039"/>
      <c r="K233" s="1039"/>
      <c r="L233" s="1039"/>
      <c r="M233" s="1039"/>
      <c r="N233" s="1039"/>
      <c r="O233" s="1039"/>
      <c r="P233" s="1039"/>
      <c r="Q233" s="1039"/>
      <c r="R233" s="1039"/>
      <c r="S233" s="1039"/>
      <c r="T233" s="1039"/>
      <c r="U233" s="1039"/>
      <c r="V233" s="1039"/>
      <c r="W233" s="1039"/>
      <c r="X233" s="1039"/>
      <c r="Y233" s="1039"/>
      <c r="Z233" s="1039"/>
      <c r="AA233" s="1039"/>
      <c r="AB233" s="1039"/>
      <c r="AC233" s="1039"/>
      <c r="AD233" s="1039"/>
      <c r="AE233" s="1039"/>
      <c r="AF233" s="1039"/>
      <c r="AG233" s="1039"/>
      <c r="AH233" s="1039"/>
      <c r="AI233" s="1039"/>
      <c r="AJ233" s="1039"/>
      <c r="AK233" s="1039"/>
      <c r="AL233" s="1039"/>
      <c r="AM233" s="1039"/>
      <c r="AN233" s="1039"/>
      <c r="AO233" s="1039"/>
      <c r="AP233" s="1039"/>
      <c r="AQ233" s="1039"/>
      <c r="AR233" s="1039"/>
      <c r="AS233" s="1039"/>
      <c r="AT233" s="1039"/>
      <c r="AU233" s="1039"/>
      <c r="AV233" s="1039"/>
      <c r="AW233" s="1039"/>
      <c r="AX233" s="1039"/>
      <c r="AY233" s="1039"/>
      <c r="AZ233" s="1039"/>
      <c r="BA233" s="1039"/>
    </row>
    <row r="234" spans="1:54">
      <c r="A234" s="1043"/>
      <c r="B234" s="1039"/>
      <c r="C234" s="1039"/>
      <c r="D234" s="1040"/>
      <c r="E234" s="1041"/>
      <c r="F234" s="1041"/>
      <c r="G234" s="1041"/>
      <c r="H234" s="1039"/>
      <c r="I234" s="1039"/>
      <c r="J234" s="1039"/>
      <c r="K234" s="1039"/>
      <c r="L234" s="1039"/>
      <c r="M234" s="1039"/>
      <c r="N234" s="1039"/>
      <c r="O234" s="1039"/>
      <c r="P234" s="1039"/>
      <c r="Q234" s="1039"/>
      <c r="R234" s="1039"/>
      <c r="S234" s="1039"/>
      <c r="T234" s="1039"/>
      <c r="U234" s="1039"/>
      <c r="V234" s="1039"/>
      <c r="W234" s="1039"/>
      <c r="X234" s="1039"/>
      <c r="Y234" s="1039"/>
      <c r="Z234" s="1039"/>
      <c r="AA234" s="1039"/>
      <c r="AB234" s="1039"/>
      <c r="AC234" s="1039"/>
      <c r="AD234" s="1039"/>
      <c r="AE234" s="1039"/>
      <c r="AF234" s="1039"/>
      <c r="AG234" s="1039"/>
      <c r="AH234" s="1039"/>
      <c r="AI234" s="1039"/>
      <c r="AJ234" s="1039"/>
      <c r="AK234" s="1039"/>
      <c r="AL234" s="1039"/>
      <c r="AM234" s="1039"/>
      <c r="AN234" s="1039"/>
      <c r="AO234" s="1039"/>
      <c r="AP234" s="1039"/>
      <c r="AQ234" s="1039"/>
      <c r="AR234" s="1039"/>
      <c r="AS234" s="1039"/>
      <c r="AT234" s="1039"/>
      <c r="AU234" s="1039"/>
      <c r="AV234" s="1039"/>
      <c r="AW234" s="1039"/>
      <c r="AX234" s="1039"/>
      <c r="AY234" s="1039"/>
      <c r="AZ234" s="1039"/>
      <c r="BA234" s="1039"/>
    </row>
    <row r="235" spans="1:54">
      <c r="A235" s="1038"/>
      <c r="B235" s="1039"/>
      <c r="C235" s="1039"/>
      <c r="D235" s="1040"/>
      <c r="E235" s="1041"/>
      <c r="F235" s="1041"/>
      <c r="G235" s="1041"/>
      <c r="H235" s="1039"/>
      <c r="I235" s="1039"/>
      <c r="J235" s="1039"/>
      <c r="K235" s="1039"/>
      <c r="L235" s="1039"/>
      <c r="M235" s="1039"/>
      <c r="N235" s="1039"/>
      <c r="O235" s="1039"/>
      <c r="P235" s="1039"/>
      <c r="Q235" s="1039"/>
      <c r="R235" s="1039"/>
      <c r="S235" s="1039"/>
      <c r="T235" s="1044"/>
      <c r="U235" s="1044"/>
      <c r="V235" s="1044"/>
      <c r="W235" s="1044"/>
      <c r="X235" s="1044"/>
      <c r="Y235" s="1044"/>
      <c r="Z235" s="1044"/>
      <c r="AA235" s="1044"/>
      <c r="AB235" s="1044"/>
      <c r="AC235" s="1044"/>
      <c r="AD235" s="1044"/>
      <c r="AE235" s="1044"/>
      <c r="AF235" s="1044"/>
      <c r="AG235" s="1044"/>
      <c r="AH235" s="1044"/>
      <c r="AI235" s="1044"/>
      <c r="AJ235" s="1044"/>
      <c r="AK235" s="1044"/>
      <c r="AL235" s="1044"/>
      <c r="AM235" s="1044"/>
      <c r="AN235" s="1044"/>
      <c r="AO235" s="1039"/>
      <c r="AP235" s="1039"/>
      <c r="AQ235" s="1039"/>
      <c r="AR235" s="1039"/>
      <c r="AS235" s="1039"/>
      <c r="AT235" s="1044"/>
      <c r="AU235" s="1044"/>
      <c r="AV235" s="1044"/>
      <c r="AW235" s="1044"/>
      <c r="AX235" s="1044"/>
      <c r="AY235" s="1039"/>
      <c r="AZ235" s="1039"/>
      <c r="BA235" s="1039"/>
    </row>
    <row r="236" spans="1:54" s="106" customFormat="1">
      <c r="A236" s="1038"/>
      <c r="B236" s="1039"/>
      <c r="C236" s="1039"/>
      <c r="D236" s="1040"/>
      <c r="E236" s="1041"/>
      <c r="F236" s="1041"/>
      <c r="G236" s="1041"/>
      <c r="H236" s="1039"/>
      <c r="I236" s="1039"/>
      <c r="J236" s="1039"/>
      <c r="K236" s="1039"/>
      <c r="L236" s="1039"/>
      <c r="M236" s="1039"/>
      <c r="N236" s="1039"/>
      <c r="O236" s="1039"/>
      <c r="P236" s="1039"/>
      <c r="Q236" s="1039"/>
      <c r="R236" s="1039"/>
      <c r="S236" s="1039"/>
      <c r="T236" s="1044"/>
      <c r="U236" s="1044"/>
      <c r="V236" s="1044"/>
      <c r="W236" s="1044"/>
      <c r="X236" s="1044"/>
      <c r="Y236" s="1044"/>
      <c r="Z236" s="1044"/>
      <c r="AA236" s="1044"/>
      <c r="AB236" s="1044"/>
      <c r="AC236" s="1044"/>
      <c r="AD236" s="1044"/>
      <c r="AE236" s="1044"/>
      <c r="AF236" s="1044"/>
      <c r="AG236" s="1044"/>
      <c r="AH236" s="1044"/>
      <c r="AI236" s="1044"/>
      <c r="AJ236" s="1044"/>
      <c r="AK236" s="1044"/>
      <c r="AL236" s="1044"/>
      <c r="AM236" s="1044"/>
      <c r="AN236" s="1044"/>
      <c r="AO236" s="1039"/>
      <c r="AP236" s="1039"/>
      <c r="AQ236" s="1039"/>
      <c r="AR236" s="1039"/>
      <c r="AS236" s="1039"/>
      <c r="AT236" s="1044"/>
      <c r="AU236" s="1044"/>
      <c r="AV236" s="1044"/>
      <c r="AW236" s="1044"/>
      <c r="AX236" s="1044"/>
      <c r="AY236" s="1039"/>
      <c r="AZ236" s="1039"/>
      <c r="BA236" s="1039"/>
      <c r="BB236" s="104"/>
    </row>
    <row r="237" spans="1:54" s="106" customFormat="1">
      <c r="A237" s="1038"/>
      <c r="B237" s="1039"/>
      <c r="C237" s="1039"/>
      <c r="D237" s="1040"/>
      <c r="E237" s="1041"/>
      <c r="F237" s="1041"/>
      <c r="G237" s="1041"/>
      <c r="H237" s="1039"/>
      <c r="I237" s="1039"/>
      <c r="J237" s="1039"/>
      <c r="K237" s="1039"/>
      <c r="L237" s="1039"/>
      <c r="M237" s="1039"/>
      <c r="N237" s="1039"/>
      <c r="O237" s="1039"/>
      <c r="P237" s="1039"/>
      <c r="Q237" s="1039"/>
      <c r="R237" s="1039"/>
      <c r="S237" s="1039"/>
      <c r="T237" s="1044"/>
      <c r="U237" s="1044"/>
      <c r="V237" s="1044"/>
      <c r="W237" s="1044"/>
      <c r="X237" s="1044"/>
      <c r="Y237" s="1044"/>
      <c r="Z237" s="1044"/>
      <c r="AA237" s="1044"/>
      <c r="AB237" s="1044"/>
      <c r="AC237" s="1044"/>
      <c r="AD237" s="1044"/>
      <c r="AE237" s="1044"/>
      <c r="AF237" s="1044"/>
      <c r="AG237" s="1044"/>
      <c r="AH237" s="1044"/>
      <c r="AI237" s="1044"/>
      <c r="AJ237" s="1044"/>
      <c r="AK237" s="1044"/>
      <c r="AL237" s="1044"/>
      <c r="AM237" s="1044"/>
      <c r="AN237" s="1044"/>
      <c r="AO237" s="1039"/>
      <c r="AP237" s="1039"/>
      <c r="AQ237" s="1039"/>
      <c r="AR237" s="1039"/>
      <c r="AS237" s="1039"/>
      <c r="AT237" s="1044"/>
      <c r="AU237" s="1044"/>
      <c r="AV237" s="1044"/>
      <c r="AW237" s="1044"/>
      <c r="AX237" s="1044"/>
      <c r="AY237" s="1039"/>
      <c r="AZ237" s="1039"/>
      <c r="BA237" s="1039"/>
      <c r="BB237" s="104"/>
    </row>
    <row r="238" spans="1:54" s="106" customFormat="1">
      <c r="A238" s="1038"/>
      <c r="B238" s="1039"/>
      <c r="C238" s="1039"/>
      <c r="D238" s="1040"/>
      <c r="E238" s="1041"/>
      <c r="F238" s="1041"/>
      <c r="G238" s="1041"/>
      <c r="H238" s="1039"/>
      <c r="I238" s="1039"/>
      <c r="J238" s="1039"/>
      <c r="K238" s="1039"/>
      <c r="L238" s="1039"/>
      <c r="M238" s="1039"/>
      <c r="N238" s="1039"/>
      <c r="O238" s="1039"/>
      <c r="P238" s="1039"/>
      <c r="Q238" s="1039"/>
      <c r="R238" s="1039"/>
      <c r="S238" s="1039"/>
      <c r="T238" s="1044"/>
      <c r="U238" s="1044"/>
      <c r="V238" s="1044"/>
      <c r="W238" s="1044"/>
      <c r="X238" s="1044"/>
      <c r="Y238" s="1044"/>
      <c r="Z238" s="1044"/>
      <c r="AA238" s="1044"/>
      <c r="AB238" s="1044"/>
      <c r="AC238" s="1044"/>
      <c r="AD238" s="1044"/>
      <c r="AE238" s="1044"/>
      <c r="AF238" s="1044"/>
      <c r="AG238" s="1044"/>
      <c r="AH238" s="1044"/>
      <c r="AI238" s="1044"/>
      <c r="AJ238" s="1044"/>
      <c r="AK238" s="1044"/>
      <c r="AL238" s="1044"/>
      <c r="AM238" s="1044"/>
      <c r="AN238" s="1044"/>
      <c r="AO238" s="1039"/>
      <c r="AP238" s="1039"/>
      <c r="AQ238" s="1039"/>
      <c r="AR238" s="1039"/>
      <c r="AS238" s="1039"/>
      <c r="AT238" s="1044"/>
      <c r="AU238" s="1044"/>
      <c r="AV238" s="1044"/>
      <c r="AW238" s="1044"/>
      <c r="AX238" s="1044"/>
      <c r="AY238" s="1039"/>
      <c r="AZ238" s="1039"/>
      <c r="BA238" s="1039"/>
      <c r="BB238" s="104"/>
    </row>
    <row r="239" spans="1:54" s="106" customFormat="1">
      <c r="A239" s="1038"/>
      <c r="B239" s="1039"/>
      <c r="C239" s="1039"/>
      <c r="D239" s="1040"/>
      <c r="E239" s="1041"/>
      <c r="F239" s="1041"/>
      <c r="G239" s="1041"/>
      <c r="H239" s="1039"/>
      <c r="I239" s="1039"/>
      <c r="J239" s="1039"/>
      <c r="K239" s="1039"/>
      <c r="L239" s="1039"/>
      <c r="M239" s="1039"/>
      <c r="N239" s="1039"/>
      <c r="O239" s="1039"/>
      <c r="P239" s="1039"/>
      <c r="Q239" s="1039"/>
      <c r="R239" s="1039"/>
      <c r="S239" s="1039"/>
      <c r="T239" s="1039"/>
      <c r="U239" s="1039"/>
      <c r="V239" s="1039"/>
      <c r="W239" s="1039"/>
      <c r="X239" s="1039"/>
      <c r="Y239" s="1039"/>
      <c r="Z239" s="1039"/>
      <c r="AA239" s="1039"/>
      <c r="AB239" s="1039"/>
      <c r="AC239" s="1039"/>
      <c r="AD239" s="1039"/>
      <c r="AE239" s="1039"/>
      <c r="AF239" s="1039"/>
      <c r="AG239" s="1039"/>
      <c r="AH239" s="1039"/>
      <c r="AI239" s="1039"/>
      <c r="AJ239" s="1039"/>
      <c r="AK239" s="1039"/>
      <c r="AL239" s="1039"/>
      <c r="AM239" s="1039"/>
      <c r="AN239" s="1039"/>
      <c r="AO239" s="1039"/>
      <c r="AP239" s="1039"/>
      <c r="AQ239" s="1039"/>
      <c r="AR239" s="1039"/>
      <c r="AS239" s="1039"/>
      <c r="AT239" s="1039"/>
      <c r="AU239" s="1039"/>
      <c r="AV239" s="1039"/>
      <c r="AW239" s="1039"/>
      <c r="AX239" s="1039"/>
      <c r="AY239" s="1039"/>
      <c r="AZ239" s="1039"/>
      <c r="BA239" s="1039"/>
      <c r="BB239" s="104"/>
    </row>
    <row r="240" spans="1:54">
      <c r="A240" s="1039"/>
      <c r="B240" s="1039"/>
      <c r="C240" s="1039"/>
      <c r="D240" s="1040"/>
      <c r="E240" s="1041"/>
      <c r="F240" s="1041"/>
      <c r="G240" s="1041"/>
      <c r="H240" s="1039"/>
      <c r="I240" s="1039"/>
      <c r="J240" s="1039"/>
      <c r="K240" s="1039"/>
      <c r="L240" s="1039"/>
      <c r="M240" s="1039"/>
      <c r="N240" s="1039"/>
      <c r="O240" s="1039"/>
      <c r="P240" s="1039"/>
      <c r="Q240" s="1039"/>
      <c r="R240" s="1039"/>
      <c r="S240" s="1039"/>
      <c r="T240" s="1039"/>
      <c r="U240" s="1039"/>
      <c r="V240" s="1039"/>
      <c r="W240" s="1039"/>
      <c r="X240" s="1039"/>
      <c r="Y240" s="1039"/>
      <c r="Z240" s="1039"/>
      <c r="AA240" s="1039"/>
      <c r="AB240" s="1039"/>
      <c r="AC240" s="1039"/>
      <c r="AD240" s="1039"/>
      <c r="AE240" s="1039"/>
      <c r="AF240" s="1039"/>
      <c r="AG240" s="1039"/>
      <c r="AH240" s="1039"/>
      <c r="AI240" s="1039"/>
      <c r="AJ240" s="1039"/>
      <c r="AK240" s="1039"/>
      <c r="AL240" s="1039"/>
      <c r="AM240" s="1039"/>
      <c r="AN240" s="1039"/>
      <c r="AO240" s="1039"/>
      <c r="AP240" s="1039"/>
      <c r="AQ240" s="1039"/>
      <c r="AR240" s="1039"/>
      <c r="AS240" s="1039"/>
      <c r="AT240" s="1039"/>
      <c r="AU240" s="1039"/>
      <c r="AV240" s="1039"/>
      <c r="AW240" s="1039"/>
      <c r="AX240" s="1039"/>
      <c r="AY240" s="1039"/>
      <c r="AZ240" s="1039"/>
      <c r="BA240" s="1039"/>
    </row>
    <row r="241" spans="1:54">
      <c r="A241" s="1039"/>
      <c r="B241" s="1039"/>
      <c r="C241" s="1039"/>
      <c r="D241" s="1040"/>
      <c r="E241" s="1041"/>
      <c r="F241" s="1041"/>
      <c r="G241" s="1041"/>
      <c r="H241" s="1039"/>
      <c r="I241" s="1039"/>
      <c r="J241" s="1039"/>
      <c r="K241" s="1039"/>
      <c r="L241" s="1039"/>
      <c r="M241" s="1039"/>
      <c r="N241" s="1039"/>
      <c r="O241" s="1039"/>
      <c r="P241" s="1039"/>
      <c r="Q241" s="1039"/>
      <c r="R241" s="1039"/>
      <c r="S241" s="1039"/>
      <c r="T241" s="1039"/>
      <c r="U241" s="1039"/>
      <c r="V241" s="1039"/>
      <c r="W241" s="1039"/>
      <c r="X241" s="1039"/>
      <c r="Y241" s="1039"/>
      <c r="Z241" s="1039"/>
      <c r="AA241" s="1039"/>
      <c r="AB241" s="1039"/>
      <c r="AC241" s="1039"/>
      <c r="AD241" s="1039"/>
      <c r="AE241" s="1039"/>
      <c r="AF241" s="1039"/>
      <c r="AG241" s="1039"/>
      <c r="AH241" s="1039"/>
      <c r="AI241" s="1039"/>
      <c r="AJ241" s="1039"/>
      <c r="AK241" s="1039"/>
      <c r="AL241" s="1039"/>
      <c r="AM241" s="1039"/>
      <c r="AN241" s="1039"/>
      <c r="AO241" s="1039"/>
      <c r="AP241" s="1039"/>
      <c r="AQ241" s="1039"/>
      <c r="AR241" s="1039"/>
      <c r="AS241" s="1039"/>
      <c r="AT241" s="1039"/>
      <c r="AU241" s="1039"/>
      <c r="AV241" s="1039"/>
      <c r="AW241" s="1039"/>
      <c r="AX241" s="1039"/>
      <c r="AY241" s="1039"/>
      <c r="AZ241" s="1039"/>
      <c r="BA241" s="1039"/>
    </row>
    <row r="242" spans="1:54">
      <c r="A242" s="1039"/>
      <c r="B242" s="1039"/>
      <c r="C242" s="1039"/>
      <c r="D242" s="1040"/>
      <c r="E242" s="1041"/>
      <c r="F242" s="1041"/>
      <c r="G242" s="1041"/>
      <c r="H242" s="1039"/>
      <c r="I242" s="1039"/>
      <c r="J242" s="1039"/>
      <c r="K242" s="1039"/>
      <c r="L242" s="1039"/>
      <c r="M242" s="1039"/>
      <c r="N242" s="1039"/>
      <c r="O242" s="1039"/>
      <c r="P242" s="1039"/>
      <c r="Q242" s="1039"/>
      <c r="R242" s="1039"/>
      <c r="S242" s="1039"/>
      <c r="T242" s="1039"/>
      <c r="U242" s="1039"/>
      <c r="V242" s="1039"/>
      <c r="W242" s="1039"/>
      <c r="X242" s="1039"/>
      <c r="Y242" s="1039"/>
      <c r="Z242" s="1039"/>
      <c r="AA242" s="1039"/>
      <c r="AB242" s="1039"/>
      <c r="AC242" s="1039"/>
      <c r="AD242" s="1039"/>
      <c r="AE242" s="1039"/>
      <c r="AF242" s="1039"/>
      <c r="AG242" s="1039"/>
      <c r="AH242" s="1039"/>
      <c r="AI242" s="1039"/>
      <c r="AJ242" s="1039"/>
      <c r="AK242" s="1039"/>
      <c r="AL242" s="1039"/>
      <c r="AM242" s="1039"/>
      <c r="AN242" s="1039"/>
      <c r="AO242" s="1039"/>
      <c r="AP242" s="1039"/>
      <c r="AQ242" s="1039"/>
      <c r="AR242" s="1039"/>
      <c r="AS242" s="1039"/>
      <c r="AT242" s="1039"/>
      <c r="AU242" s="1039"/>
      <c r="AV242" s="1039"/>
      <c r="AW242" s="1039"/>
      <c r="AX242" s="1039"/>
      <c r="AY242" s="1039"/>
      <c r="AZ242" s="1039"/>
      <c r="BA242" s="1039"/>
    </row>
    <row r="243" spans="1:54">
      <c r="A243" s="1039"/>
      <c r="B243" s="1039"/>
      <c r="C243" s="1039"/>
      <c r="D243" s="1040"/>
      <c r="E243" s="1041"/>
      <c r="F243" s="1041"/>
      <c r="G243" s="1041"/>
      <c r="H243" s="1039"/>
      <c r="I243" s="1039"/>
      <c r="J243" s="1039"/>
      <c r="K243" s="1039"/>
      <c r="L243" s="1039"/>
      <c r="M243" s="1039"/>
      <c r="N243" s="1039"/>
      <c r="O243" s="1039"/>
      <c r="P243" s="1039"/>
      <c r="Q243" s="1039"/>
      <c r="R243" s="1039"/>
      <c r="S243" s="1039"/>
      <c r="T243" s="1039"/>
      <c r="U243" s="1039"/>
      <c r="V243" s="1039"/>
      <c r="W243" s="1039"/>
      <c r="X243" s="1039"/>
      <c r="Y243" s="1039"/>
      <c r="Z243" s="1039"/>
      <c r="AA243" s="1039"/>
      <c r="AB243" s="1039"/>
      <c r="AC243" s="1039"/>
      <c r="AD243" s="1039"/>
      <c r="AE243" s="1039"/>
      <c r="AF243" s="1039"/>
      <c r="AG243" s="1039"/>
      <c r="AH243" s="1039"/>
      <c r="AI243" s="1039"/>
      <c r="AJ243" s="1039"/>
      <c r="AK243" s="1039"/>
      <c r="AL243" s="1039"/>
      <c r="AM243" s="1039"/>
      <c r="AN243" s="1039"/>
      <c r="AO243" s="1039"/>
      <c r="AP243" s="1039"/>
      <c r="AQ243" s="1039"/>
      <c r="AR243" s="1039"/>
      <c r="AS243" s="1039"/>
      <c r="AT243" s="1039"/>
      <c r="AU243" s="1039"/>
      <c r="AV243" s="1039"/>
      <c r="AW243" s="1039"/>
      <c r="AX243" s="1039"/>
      <c r="AY243" s="1039"/>
      <c r="AZ243" s="1039"/>
      <c r="BA243" s="1039"/>
    </row>
    <row r="245" spans="1:54" s="106" customFormat="1" ht="49.5" customHeight="1">
      <c r="D245" s="107"/>
      <c r="E245" s="108"/>
      <c r="F245" s="108"/>
      <c r="G245" s="108"/>
      <c r="H245" s="212"/>
      <c r="I245" s="212"/>
      <c r="J245" s="212"/>
      <c r="K245" s="238"/>
      <c r="L245" s="238"/>
      <c r="M245" s="238"/>
      <c r="N245" s="255"/>
      <c r="O245" s="255"/>
      <c r="P245" s="255"/>
      <c r="Q245" s="201"/>
      <c r="R245" s="201"/>
      <c r="S245" s="201"/>
      <c r="T245" s="280"/>
      <c r="U245" s="280"/>
      <c r="V245" s="280"/>
      <c r="W245" s="230"/>
      <c r="X245" s="230"/>
      <c r="Y245" s="230"/>
      <c r="Z245" s="312"/>
      <c r="AA245" s="312"/>
      <c r="AB245" s="312"/>
      <c r="AC245" s="312"/>
      <c r="AD245" s="312"/>
      <c r="AE245" s="339"/>
      <c r="AF245" s="339"/>
      <c r="AG245" s="339"/>
      <c r="AH245" s="339"/>
      <c r="AI245" s="339"/>
      <c r="AJ245" s="291"/>
      <c r="AK245" s="291"/>
      <c r="AL245" s="291"/>
      <c r="AM245" s="291"/>
      <c r="AN245" s="291"/>
      <c r="AO245" s="270"/>
      <c r="AP245" s="270"/>
      <c r="AQ245" s="270"/>
      <c r="AR245" s="270"/>
      <c r="AS245" s="270"/>
      <c r="AT245" s="387"/>
      <c r="AU245" s="387"/>
      <c r="AV245" s="387"/>
      <c r="AW245" s="387"/>
      <c r="AX245" s="387"/>
      <c r="AY245" s="405"/>
      <c r="AZ245" s="405"/>
      <c r="BA245" s="405"/>
      <c r="BB245" s="104"/>
    </row>
  </sheetData>
  <mergeCells count="452">
    <mergeCell ref="A166:A171"/>
    <mergeCell ref="B166:B171"/>
    <mergeCell ref="C166:C171"/>
    <mergeCell ref="A172:A177"/>
    <mergeCell ref="B172:B177"/>
    <mergeCell ref="C172:C177"/>
    <mergeCell ref="A217:C223"/>
    <mergeCell ref="AU217:AW217"/>
    <mergeCell ref="BB217:BB223"/>
    <mergeCell ref="AU218:AW218"/>
    <mergeCell ref="A202:BB202"/>
    <mergeCell ref="A203:C209"/>
    <mergeCell ref="BB203:BB209"/>
    <mergeCell ref="A210:C216"/>
    <mergeCell ref="BB210:BB216"/>
    <mergeCell ref="AU211:AW211"/>
    <mergeCell ref="AU210:AW210"/>
    <mergeCell ref="B160:B165"/>
    <mergeCell ref="C160:C165"/>
    <mergeCell ref="A160:A165"/>
    <mergeCell ref="A195:A201"/>
    <mergeCell ref="C139:C145"/>
    <mergeCell ref="A43:A49"/>
    <mergeCell ref="B43:B49"/>
    <mergeCell ref="C43:C49"/>
    <mergeCell ref="BB43:BB49"/>
    <mergeCell ref="A187:BB187"/>
    <mergeCell ref="BB178:BB184"/>
    <mergeCell ref="A178:A184"/>
    <mergeCell ref="B178:B184"/>
    <mergeCell ref="C178:C184"/>
    <mergeCell ref="A188:A194"/>
    <mergeCell ref="B188:B194"/>
    <mergeCell ref="C188:C194"/>
    <mergeCell ref="BB188:BB194"/>
    <mergeCell ref="A87:A93"/>
    <mergeCell ref="B195:B201"/>
    <mergeCell ref="C195:C201"/>
    <mergeCell ref="BB195:BB201"/>
    <mergeCell ref="A185:BB185"/>
    <mergeCell ref="A186:BB186"/>
    <mergeCell ref="B87:B93"/>
    <mergeCell ref="C87:C93"/>
    <mergeCell ref="BB87:BB93"/>
    <mergeCell ref="A111:A117"/>
    <mergeCell ref="B111:B117"/>
    <mergeCell ref="C111:C117"/>
    <mergeCell ref="BB111:BB117"/>
    <mergeCell ref="B125:B131"/>
    <mergeCell ref="C125:C131"/>
    <mergeCell ref="BB125:BB131"/>
    <mergeCell ref="A94:BB94"/>
    <mergeCell ref="A95:BB95"/>
    <mergeCell ref="A96:BB96"/>
    <mergeCell ref="A97:A103"/>
    <mergeCell ref="B97:B103"/>
    <mergeCell ref="C97:C103"/>
    <mergeCell ref="BB97:BB103"/>
    <mergeCell ref="BB132:BB138"/>
    <mergeCell ref="A125:A131"/>
    <mergeCell ref="BB153:BB159"/>
    <mergeCell ref="A139:A145"/>
    <mergeCell ref="B139:B145"/>
    <mergeCell ref="A118:A124"/>
    <mergeCell ref="B118:B124"/>
    <mergeCell ref="C118:C124"/>
    <mergeCell ref="BB118:BB124"/>
    <mergeCell ref="BB139:BB145"/>
    <mergeCell ref="A146:A152"/>
    <mergeCell ref="B146:B152"/>
    <mergeCell ref="C146:C152"/>
    <mergeCell ref="BB146:BB152"/>
    <mergeCell ref="A153:A159"/>
    <mergeCell ref="B153:B159"/>
    <mergeCell ref="C153:C159"/>
    <mergeCell ref="A132:A138"/>
    <mergeCell ref="B132:B138"/>
    <mergeCell ref="C132:C138"/>
    <mergeCell ref="A50:BB50"/>
    <mergeCell ref="BC58:DD58"/>
    <mergeCell ref="BB66:BB72"/>
    <mergeCell ref="A58:BB58"/>
    <mergeCell ref="A66:A72"/>
    <mergeCell ref="B66:B72"/>
    <mergeCell ref="A59:A65"/>
    <mergeCell ref="B59:B65"/>
    <mergeCell ref="C59:C65"/>
    <mergeCell ref="BB59:BB65"/>
    <mergeCell ref="C66:C72"/>
    <mergeCell ref="A10:C16"/>
    <mergeCell ref="BB10:BB16"/>
    <mergeCell ref="A17:BB17"/>
    <mergeCell ref="A18:C24"/>
    <mergeCell ref="BB18:BB31"/>
    <mergeCell ref="Z7:AD7"/>
    <mergeCell ref="AE7:AI7"/>
    <mergeCell ref="AJ7:AN7"/>
    <mergeCell ref="AO7:AS7"/>
    <mergeCell ref="AT7:AX7"/>
    <mergeCell ref="AU27:AV27"/>
    <mergeCell ref="AU20:AV20"/>
    <mergeCell ref="AU12:AV12"/>
    <mergeCell ref="AU28:AV28"/>
    <mergeCell ref="A25:C31"/>
    <mergeCell ref="A2:BB2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V8:AX8"/>
    <mergeCell ref="K7:M7"/>
    <mergeCell ref="N7:P7"/>
    <mergeCell ref="Q7:S7"/>
    <mergeCell ref="A3:AT3"/>
    <mergeCell ref="A32:BB32"/>
    <mergeCell ref="TU58:VV58"/>
    <mergeCell ref="VW58:XX58"/>
    <mergeCell ref="XY58:ZZ58"/>
    <mergeCell ref="AAA58:ACB58"/>
    <mergeCell ref="ACC58:AED58"/>
    <mergeCell ref="JK58:LL58"/>
    <mergeCell ref="LM58:NN58"/>
    <mergeCell ref="NO58:PP58"/>
    <mergeCell ref="PQ58:RR58"/>
    <mergeCell ref="RS58:TT58"/>
    <mergeCell ref="DE58:FF58"/>
    <mergeCell ref="FG58:HH58"/>
    <mergeCell ref="HI58:JJ58"/>
    <mergeCell ref="A33:BB33"/>
    <mergeCell ref="A34:BB34"/>
    <mergeCell ref="A36:A42"/>
    <mergeCell ref="B36:B42"/>
    <mergeCell ref="C36:C42"/>
    <mergeCell ref="BB36:BB42"/>
    <mergeCell ref="A51:A57"/>
    <mergeCell ref="B51:B57"/>
    <mergeCell ref="C51:C57"/>
    <mergeCell ref="BB51:BB57"/>
    <mergeCell ref="AOO58:AQP58"/>
    <mergeCell ref="AQQ58:ASR58"/>
    <mergeCell ref="ASS58:AUT58"/>
    <mergeCell ref="AUU58:AWV58"/>
    <mergeCell ref="AWW58:AYX58"/>
    <mergeCell ref="AEE58:AGF58"/>
    <mergeCell ref="AGG58:AIH58"/>
    <mergeCell ref="AII58:AKJ58"/>
    <mergeCell ref="AKK58:AML58"/>
    <mergeCell ref="AMM58:AON58"/>
    <mergeCell ref="BJI58:BLJ58"/>
    <mergeCell ref="BLK58:BNL58"/>
    <mergeCell ref="BNM58:BPN58"/>
    <mergeCell ref="BPO58:BRP58"/>
    <mergeCell ref="BRQ58:BTR58"/>
    <mergeCell ref="AYY58:BAZ58"/>
    <mergeCell ref="BBA58:BDB58"/>
    <mergeCell ref="BDC58:BFD58"/>
    <mergeCell ref="BFE58:BHF58"/>
    <mergeCell ref="BHG58:BJH58"/>
    <mergeCell ref="CEC58:CGD58"/>
    <mergeCell ref="CGE58:CIF58"/>
    <mergeCell ref="CIG58:CKH58"/>
    <mergeCell ref="CKI58:CMJ58"/>
    <mergeCell ref="CMK58:COL58"/>
    <mergeCell ref="BTS58:BVT58"/>
    <mergeCell ref="BVU58:BXV58"/>
    <mergeCell ref="BXW58:BZX58"/>
    <mergeCell ref="BZY58:CBZ58"/>
    <mergeCell ref="CCA58:CEB58"/>
    <mergeCell ref="CYW58:DAX58"/>
    <mergeCell ref="DAY58:DCZ58"/>
    <mergeCell ref="DDA58:DFB58"/>
    <mergeCell ref="DFC58:DHD58"/>
    <mergeCell ref="DHE58:DJF58"/>
    <mergeCell ref="COM58:CQN58"/>
    <mergeCell ref="CQO58:CSP58"/>
    <mergeCell ref="CSQ58:CUR58"/>
    <mergeCell ref="CUS58:CWT58"/>
    <mergeCell ref="CWU58:CYV58"/>
    <mergeCell ref="DTQ58:DVR58"/>
    <mergeCell ref="DVS58:DXT58"/>
    <mergeCell ref="DXU58:DZV58"/>
    <mergeCell ref="DZW58:EBX58"/>
    <mergeCell ref="EBY58:EDZ58"/>
    <mergeCell ref="DJG58:DLH58"/>
    <mergeCell ref="DLI58:DNJ58"/>
    <mergeCell ref="DNK58:DPL58"/>
    <mergeCell ref="DPM58:DRN58"/>
    <mergeCell ref="DRO58:DTP58"/>
    <mergeCell ref="EOK58:EQL58"/>
    <mergeCell ref="EQM58:ESN58"/>
    <mergeCell ref="ESO58:EUP58"/>
    <mergeCell ref="EUQ58:EWR58"/>
    <mergeCell ref="EWS58:EYT58"/>
    <mergeCell ref="EEA58:EGB58"/>
    <mergeCell ref="EGC58:EID58"/>
    <mergeCell ref="EIE58:EKF58"/>
    <mergeCell ref="EKG58:EMH58"/>
    <mergeCell ref="EMI58:EOJ58"/>
    <mergeCell ref="FJE58:FLF58"/>
    <mergeCell ref="FLG58:FNH58"/>
    <mergeCell ref="FNI58:FPJ58"/>
    <mergeCell ref="FPK58:FRL58"/>
    <mergeCell ref="FRM58:FTN58"/>
    <mergeCell ref="EYU58:FAV58"/>
    <mergeCell ref="FAW58:FCX58"/>
    <mergeCell ref="FCY58:FEZ58"/>
    <mergeCell ref="FFA58:FHB58"/>
    <mergeCell ref="FHC58:FJD58"/>
    <mergeCell ref="GDY58:GFZ58"/>
    <mergeCell ref="GGA58:GIB58"/>
    <mergeCell ref="GIC58:GKD58"/>
    <mergeCell ref="GKE58:GMF58"/>
    <mergeCell ref="GMG58:GOH58"/>
    <mergeCell ref="FTO58:FVP58"/>
    <mergeCell ref="FVQ58:FXR58"/>
    <mergeCell ref="FXS58:FZT58"/>
    <mergeCell ref="FZU58:GBV58"/>
    <mergeCell ref="GBW58:GDX58"/>
    <mergeCell ref="GYS58:HAT58"/>
    <mergeCell ref="HAU58:HCV58"/>
    <mergeCell ref="HCW58:HEX58"/>
    <mergeCell ref="HEY58:HGZ58"/>
    <mergeCell ref="HHA58:HJB58"/>
    <mergeCell ref="GOI58:GQJ58"/>
    <mergeCell ref="GQK58:GSL58"/>
    <mergeCell ref="GSM58:GUN58"/>
    <mergeCell ref="GUO58:GWP58"/>
    <mergeCell ref="GWQ58:GYR58"/>
    <mergeCell ref="HTM58:HVN58"/>
    <mergeCell ref="HVO58:HXP58"/>
    <mergeCell ref="HXQ58:HZR58"/>
    <mergeCell ref="HZS58:IBT58"/>
    <mergeCell ref="IBU58:IDV58"/>
    <mergeCell ref="HJC58:HLD58"/>
    <mergeCell ref="HLE58:HNF58"/>
    <mergeCell ref="HNG58:HPH58"/>
    <mergeCell ref="HPI58:HRJ58"/>
    <mergeCell ref="HRK58:HTL58"/>
    <mergeCell ref="IOG58:IQH58"/>
    <mergeCell ref="IQI58:ISJ58"/>
    <mergeCell ref="ISK58:IUL58"/>
    <mergeCell ref="IUM58:IWN58"/>
    <mergeCell ref="IWO58:IYP58"/>
    <mergeCell ref="IDW58:IFX58"/>
    <mergeCell ref="IFY58:IHZ58"/>
    <mergeCell ref="IIA58:IKB58"/>
    <mergeCell ref="IKC58:IMD58"/>
    <mergeCell ref="IME58:IOF58"/>
    <mergeCell ref="JJA58:JLB58"/>
    <mergeCell ref="JLC58:JND58"/>
    <mergeCell ref="JNE58:JPF58"/>
    <mergeCell ref="JPG58:JRH58"/>
    <mergeCell ref="JRI58:JTJ58"/>
    <mergeCell ref="IYQ58:JAR58"/>
    <mergeCell ref="JAS58:JCT58"/>
    <mergeCell ref="JCU58:JEV58"/>
    <mergeCell ref="JEW58:JGX58"/>
    <mergeCell ref="JGY58:JIZ58"/>
    <mergeCell ref="KDU58:KFV58"/>
    <mergeCell ref="KFW58:KHX58"/>
    <mergeCell ref="KHY58:KJZ58"/>
    <mergeCell ref="KKA58:KMB58"/>
    <mergeCell ref="KMC58:KOD58"/>
    <mergeCell ref="JTK58:JVL58"/>
    <mergeCell ref="JVM58:JXN58"/>
    <mergeCell ref="JXO58:JZP58"/>
    <mergeCell ref="JZQ58:KBR58"/>
    <mergeCell ref="KBS58:KDT58"/>
    <mergeCell ref="KYO58:LAP58"/>
    <mergeCell ref="LAQ58:LCR58"/>
    <mergeCell ref="LCS58:LET58"/>
    <mergeCell ref="LEU58:LGV58"/>
    <mergeCell ref="LGW58:LIX58"/>
    <mergeCell ref="KOE58:KQF58"/>
    <mergeCell ref="KQG58:KSH58"/>
    <mergeCell ref="KSI58:KUJ58"/>
    <mergeCell ref="KUK58:KWL58"/>
    <mergeCell ref="KWM58:KYN58"/>
    <mergeCell ref="LTI58:LVJ58"/>
    <mergeCell ref="LVK58:LXL58"/>
    <mergeCell ref="LXM58:LZN58"/>
    <mergeCell ref="LZO58:MBP58"/>
    <mergeCell ref="MBQ58:MDR58"/>
    <mergeCell ref="LIY58:LKZ58"/>
    <mergeCell ref="LLA58:LNB58"/>
    <mergeCell ref="LNC58:LPD58"/>
    <mergeCell ref="LPE58:LRF58"/>
    <mergeCell ref="LRG58:LTH58"/>
    <mergeCell ref="MOC58:MQD58"/>
    <mergeCell ref="MQE58:MSF58"/>
    <mergeCell ref="MSG58:MUH58"/>
    <mergeCell ref="MUI58:MWJ58"/>
    <mergeCell ref="MWK58:MYL58"/>
    <mergeCell ref="MDS58:MFT58"/>
    <mergeCell ref="MFU58:MHV58"/>
    <mergeCell ref="MHW58:MJX58"/>
    <mergeCell ref="MJY58:MLZ58"/>
    <mergeCell ref="MMA58:MOB58"/>
    <mergeCell ref="NIW58:NKX58"/>
    <mergeCell ref="NKY58:NMZ58"/>
    <mergeCell ref="NNA58:NPB58"/>
    <mergeCell ref="NPC58:NRD58"/>
    <mergeCell ref="NRE58:NTF58"/>
    <mergeCell ref="MYM58:NAN58"/>
    <mergeCell ref="NAO58:NCP58"/>
    <mergeCell ref="NCQ58:NER58"/>
    <mergeCell ref="NES58:NGT58"/>
    <mergeCell ref="NGU58:NIV58"/>
    <mergeCell ref="ODQ58:OFR58"/>
    <mergeCell ref="OFS58:OHT58"/>
    <mergeCell ref="OHU58:OJV58"/>
    <mergeCell ref="OJW58:OLX58"/>
    <mergeCell ref="OLY58:ONZ58"/>
    <mergeCell ref="NTG58:NVH58"/>
    <mergeCell ref="NVI58:NXJ58"/>
    <mergeCell ref="NXK58:NZL58"/>
    <mergeCell ref="NZM58:OBN58"/>
    <mergeCell ref="OBO58:ODP58"/>
    <mergeCell ref="OYK58:PAL58"/>
    <mergeCell ref="PAM58:PCN58"/>
    <mergeCell ref="PCO58:PEP58"/>
    <mergeCell ref="PEQ58:PGR58"/>
    <mergeCell ref="PGS58:PIT58"/>
    <mergeCell ref="OOA58:OQB58"/>
    <mergeCell ref="OQC58:OSD58"/>
    <mergeCell ref="OSE58:OUF58"/>
    <mergeCell ref="OUG58:OWH58"/>
    <mergeCell ref="OWI58:OYJ58"/>
    <mergeCell ref="PTE58:PVF58"/>
    <mergeCell ref="PVG58:PXH58"/>
    <mergeCell ref="PXI58:PZJ58"/>
    <mergeCell ref="PZK58:QBL58"/>
    <mergeCell ref="QBM58:QDN58"/>
    <mergeCell ref="PIU58:PKV58"/>
    <mergeCell ref="PKW58:PMX58"/>
    <mergeCell ref="PMY58:POZ58"/>
    <mergeCell ref="PPA58:PRB58"/>
    <mergeCell ref="PRC58:PTD58"/>
    <mergeCell ref="XCG58:XEH58"/>
    <mergeCell ref="XEI58:XFD58"/>
    <mergeCell ref="A104:A110"/>
    <mergeCell ref="B104:B110"/>
    <mergeCell ref="C104:C110"/>
    <mergeCell ref="BB104:BB110"/>
    <mergeCell ref="WNS58:WPT58"/>
    <mergeCell ref="WPU58:WRV58"/>
    <mergeCell ref="WRW58:WTX58"/>
    <mergeCell ref="WTY58:WVZ58"/>
    <mergeCell ref="WWA58:WYB58"/>
    <mergeCell ref="WDI58:WFJ58"/>
    <mergeCell ref="WFK58:WHL58"/>
    <mergeCell ref="WHM58:WJN58"/>
    <mergeCell ref="WJO58:WLP58"/>
    <mergeCell ref="WLQ58:WNR58"/>
    <mergeCell ref="VSY58:VUZ58"/>
    <mergeCell ref="VVA58:VXB58"/>
    <mergeCell ref="VXC58:VZD58"/>
    <mergeCell ref="VZE58:WBF58"/>
    <mergeCell ref="WBG58:WDH58"/>
    <mergeCell ref="VIO58:VKP58"/>
    <mergeCell ref="VKQ58:VMR58"/>
    <mergeCell ref="UJQ58:ULR58"/>
    <mergeCell ref="XAE58:XCF58"/>
    <mergeCell ref="ULS58:UNT58"/>
    <mergeCell ref="WYC58:XAD58"/>
    <mergeCell ref="VMS58:VOT58"/>
    <mergeCell ref="VOU58:VQV58"/>
    <mergeCell ref="VQW58:VSX58"/>
    <mergeCell ref="UYE58:VAF58"/>
    <mergeCell ref="VAG58:VCH58"/>
    <mergeCell ref="VCI58:VEJ58"/>
    <mergeCell ref="VEK58:VGL58"/>
    <mergeCell ref="VGM58:VIN58"/>
    <mergeCell ref="UNU58:UPV58"/>
    <mergeCell ref="UPW58:URX58"/>
    <mergeCell ref="URY58:UTZ58"/>
    <mergeCell ref="UUA58:UWB58"/>
    <mergeCell ref="UWC58:UYD58"/>
    <mergeCell ref="UFM58:UHN58"/>
    <mergeCell ref="UHO58:UJP58"/>
    <mergeCell ref="TTA58:TVB58"/>
    <mergeCell ref="TVC58:TXD58"/>
    <mergeCell ref="TXE58:TZF58"/>
    <mergeCell ref="TZG58:UBH58"/>
    <mergeCell ref="UBI58:UDJ58"/>
    <mergeCell ref="AU9:AV9"/>
    <mergeCell ref="TIQ58:TKR58"/>
    <mergeCell ref="TKS58:TMT58"/>
    <mergeCell ref="TMU58:TOV58"/>
    <mergeCell ref="TOW58:TQX58"/>
    <mergeCell ref="TQY58:TSZ58"/>
    <mergeCell ref="SYG58:TAH58"/>
    <mergeCell ref="TAI58:TCJ58"/>
    <mergeCell ref="TCK58:TEL58"/>
    <mergeCell ref="TEM58:TGN58"/>
    <mergeCell ref="TGO58:TIP58"/>
    <mergeCell ref="SNW58:SPX58"/>
    <mergeCell ref="SPY58:SRZ58"/>
    <mergeCell ref="SSA58:SUB58"/>
    <mergeCell ref="SUC58:SWD58"/>
    <mergeCell ref="SWE58:SYF58"/>
    <mergeCell ref="SDM58:SFN58"/>
    <mergeCell ref="QFQ58:QHR58"/>
    <mergeCell ref="QHS58:QJT58"/>
    <mergeCell ref="QJU58:QLV58"/>
    <mergeCell ref="QLW58:QNX58"/>
    <mergeCell ref="UDK58:UFL58"/>
    <mergeCell ref="SFO58:SHP58"/>
    <mergeCell ref="SHQ58:SJR58"/>
    <mergeCell ref="SJS58:SLT58"/>
    <mergeCell ref="SLU58:SNV58"/>
    <mergeCell ref="RTC58:RVD58"/>
    <mergeCell ref="RVE58:RXF58"/>
    <mergeCell ref="RXG58:RZH58"/>
    <mergeCell ref="RZI58:SBJ58"/>
    <mergeCell ref="SBK58:SDL58"/>
    <mergeCell ref="A80:A86"/>
    <mergeCell ref="B80:B86"/>
    <mergeCell ref="C80:C86"/>
    <mergeCell ref="BB80:BB86"/>
    <mergeCell ref="RIS58:RKT58"/>
    <mergeCell ref="RKU58:RMV58"/>
    <mergeCell ref="RMW58:ROX58"/>
    <mergeCell ref="ROY58:RQZ58"/>
    <mergeCell ref="RRA58:RTB58"/>
    <mergeCell ref="QYI58:RAJ58"/>
    <mergeCell ref="RAK58:RCL58"/>
    <mergeCell ref="A73:A79"/>
    <mergeCell ref="B73:B79"/>
    <mergeCell ref="C73:C79"/>
    <mergeCell ref="BB73:BB79"/>
    <mergeCell ref="RCM58:REN58"/>
    <mergeCell ref="REO58:RGP58"/>
    <mergeCell ref="RGQ58:RIR58"/>
    <mergeCell ref="QNY58:QPZ58"/>
    <mergeCell ref="QQA58:QSB58"/>
    <mergeCell ref="QSC58:QUD58"/>
    <mergeCell ref="QUE58:QWF58"/>
    <mergeCell ref="QWG58:QYH58"/>
    <mergeCell ref="QDO58:QFP58"/>
  </mergeCells>
  <printOptions horizontalCentered="1"/>
  <pageMargins left="0.59055118110236227" right="0.59055118110236227" top="0.47244094488188981" bottom="0.39370078740157483" header="0" footer="0"/>
  <pageSetup paperSize="9" scale="27" fitToHeight="16" orientation="landscape" r:id="rId1"/>
  <headerFooter>
    <oddFooter>&amp;C&amp;"Times New Roman,обычный"&amp;8Страница  &amp;P из &amp;N</oddFooter>
  </headerFooter>
  <rowBreaks count="2" manualBreakCount="2">
    <brk id="93" max="53" man="1"/>
    <brk id="184" max="53" man="1"/>
  </rowBreaks>
  <colBreaks count="1" manualBreakCount="1">
    <brk id="7" max="226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32"/>
  <sheetViews>
    <sheetView view="pageBreakPreview" zoomScale="70" zoomScaleNormal="70" zoomScaleSheetLayoutView="70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AG11" sqref="AG11"/>
    </sheetView>
  </sheetViews>
  <sheetFormatPr defaultColWidth="9.109375" defaultRowHeight="13.8"/>
  <cols>
    <col min="1" max="1" width="4" style="145" customWidth="1"/>
    <col min="2" max="2" width="48.88671875" style="146" customWidth="1"/>
    <col min="3" max="3" width="14.88671875" style="146" customWidth="1"/>
    <col min="4" max="4" width="13" style="146" customWidth="1"/>
    <col min="5" max="5" width="7.33203125" style="146" customWidth="1"/>
    <col min="6" max="6" width="8" style="146" customWidth="1"/>
    <col min="7" max="7" width="6.88671875" style="146" customWidth="1"/>
    <col min="8" max="9" width="6.44140625" style="146" customWidth="1"/>
    <col min="10" max="10" width="5" style="146" customWidth="1"/>
    <col min="11" max="11" width="5.44140625" style="146" customWidth="1"/>
    <col min="12" max="12" width="6.109375" style="146" customWidth="1"/>
    <col min="13" max="13" width="4.44140625" style="146" customWidth="1"/>
    <col min="14" max="14" width="7.33203125" style="146" customWidth="1"/>
    <col min="15" max="15" width="7" style="146" customWidth="1"/>
    <col min="16" max="16" width="4.88671875" style="146" customWidth="1"/>
    <col min="17" max="17" width="9.109375" style="146" customWidth="1"/>
    <col min="18" max="18" width="6.109375" style="146" customWidth="1"/>
    <col min="19" max="19" width="4.33203125" style="146" customWidth="1"/>
    <col min="20" max="20" width="4.88671875" style="146" customWidth="1"/>
    <col min="21" max="21" width="5.33203125" style="146" customWidth="1"/>
    <col min="22" max="22" width="4.88671875" style="146" customWidth="1"/>
    <col min="23" max="23" width="5.6640625" style="146" customWidth="1"/>
    <col min="24" max="24" width="5.109375" style="146" customWidth="1"/>
    <col min="25" max="25" width="4.88671875" style="146" customWidth="1"/>
    <col min="26" max="26" width="5.6640625" style="146" customWidth="1"/>
    <col min="27" max="27" width="5" style="146" customWidth="1"/>
    <col min="28" max="28" width="2.6640625" style="146" bestFit="1" customWidth="1"/>
    <col min="29" max="29" width="4.6640625" style="146" customWidth="1"/>
    <col min="30" max="30" width="4.5546875" style="146" customWidth="1"/>
    <col min="31" max="31" width="2.6640625" style="146" bestFit="1" customWidth="1"/>
    <col min="32" max="32" width="7" style="146" customWidth="1"/>
    <col min="33" max="33" width="6.88671875" style="146" customWidth="1"/>
    <col min="34" max="34" width="4.6640625" style="146" customWidth="1"/>
    <col min="35" max="35" width="7.88671875" style="146" customWidth="1"/>
    <col min="36" max="36" width="7.5546875" style="146" customWidth="1"/>
    <col min="37" max="37" width="2.6640625" style="146" bestFit="1" customWidth="1"/>
    <col min="38" max="38" width="4.6640625" style="146" customWidth="1"/>
    <col min="39" max="39" width="6" style="146" customWidth="1"/>
    <col min="40" max="40" width="2.6640625" style="146" bestFit="1" customWidth="1"/>
    <col min="41" max="41" width="6.88671875" style="146" customWidth="1"/>
    <col min="42" max="42" width="5.33203125" style="146" customWidth="1"/>
    <col min="43" max="43" width="2.6640625" style="146" bestFit="1" customWidth="1"/>
    <col min="44" max="16384" width="9.109375" style="146"/>
  </cols>
  <sheetData>
    <row r="1" spans="1:43">
      <c r="AF1" s="1296" t="s">
        <v>288</v>
      </c>
      <c r="AG1" s="1296"/>
      <c r="AH1" s="1296"/>
      <c r="AI1" s="1296"/>
      <c r="AJ1" s="1296"/>
      <c r="AK1" s="1296"/>
      <c r="AL1" s="1296"/>
      <c r="AM1" s="1296"/>
      <c r="AN1" s="1296"/>
    </row>
    <row r="2" spans="1:43" s="111" customFormat="1" ht="15.75" customHeight="1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127"/>
      <c r="AQ2" s="127"/>
    </row>
    <row r="3" spans="1:43" s="111" customFormat="1" ht="27" customHeight="1">
      <c r="A3" s="451"/>
      <c r="B3" s="1302" t="s">
        <v>362</v>
      </c>
      <c r="C3" s="1302"/>
      <c r="D3" s="1302"/>
      <c r="E3" s="1302"/>
      <c r="F3" s="1302"/>
      <c r="G3" s="1302"/>
      <c r="H3" s="1302"/>
      <c r="I3" s="1302"/>
      <c r="J3" s="1302"/>
      <c r="K3" s="1302"/>
      <c r="L3" s="1302"/>
      <c r="M3" s="1302"/>
      <c r="N3" s="1302"/>
      <c r="O3" s="1302"/>
      <c r="P3" s="1302"/>
      <c r="Q3" s="1302"/>
      <c r="R3" s="1302"/>
      <c r="S3" s="1302"/>
      <c r="T3" s="1302"/>
      <c r="U3" s="1302"/>
      <c r="V3" s="1302"/>
      <c r="W3" s="1302"/>
      <c r="X3" s="1302"/>
      <c r="Y3" s="1302"/>
      <c r="Z3" s="1302"/>
      <c r="AA3" s="1302"/>
      <c r="AB3" s="1302"/>
      <c r="AC3" s="1302"/>
      <c r="AD3" s="1302"/>
      <c r="AE3" s="1302"/>
      <c r="AF3" s="1302"/>
      <c r="AG3" s="1302"/>
      <c r="AH3" s="1302"/>
      <c r="AI3" s="1302"/>
      <c r="AJ3" s="1302"/>
      <c r="AK3" s="1302"/>
      <c r="AL3" s="1302"/>
      <c r="AM3" s="451"/>
      <c r="AN3" s="451"/>
      <c r="AO3" s="451"/>
      <c r="AP3" s="450"/>
      <c r="AQ3" s="450"/>
    </row>
    <row r="4" spans="1:43" s="1302" customFormat="1" ht="21" customHeight="1">
      <c r="A4" s="1302" t="s">
        <v>328</v>
      </c>
    </row>
    <row r="5" spans="1:43" s="36" customFormat="1" ht="14.4" thickBot="1">
      <c r="A5" s="39"/>
      <c r="B5" s="146"/>
    </row>
    <row r="6" spans="1:43" s="426" customFormat="1" ht="12.75" customHeight="1" thickBot="1">
      <c r="A6" s="1313" t="s">
        <v>0</v>
      </c>
      <c r="B6" s="1315" t="s">
        <v>42</v>
      </c>
      <c r="C6" s="1317" t="s">
        <v>281</v>
      </c>
      <c r="D6" s="1303" t="s">
        <v>312</v>
      </c>
      <c r="E6" s="1308" t="s">
        <v>365</v>
      </c>
      <c r="F6" s="1309"/>
      <c r="G6" s="1309"/>
      <c r="H6" s="1305" t="s">
        <v>256</v>
      </c>
      <c r="I6" s="1306"/>
      <c r="J6" s="1306"/>
      <c r="K6" s="1306"/>
      <c r="L6" s="1306"/>
      <c r="M6" s="1306"/>
      <c r="N6" s="1306"/>
      <c r="O6" s="1306"/>
      <c r="P6" s="1306"/>
      <c r="Q6" s="1306"/>
      <c r="R6" s="1306"/>
      <c r="S6" s="1306"/>
      <c r="T6" s="1306"/>
      <c r="U6" s="1306"/>
      <c r="V6" s="1306"/>
      <c r="W6" s="1306"/>
      <c r="X6" s="1306"/>
      <c r="Y6" s="1306"/>
      <c r="Z6" s="1306"/>
      <c r="AA6" s="1306"/>
      <c r="AB6" s="1306"/>
      <c r="AC6" s="1306"/>
      <c r="AD6" s="1306"/>
      <c r="AE6" s="1306"/>
      <c r="AF6" s="1306"/>
      <c r="AG6" s="1306"/>
      <c r="AH6" s="1306"/>
      <c r="AI6" s="1306"/>
      <c r="AJ6" s="1306"/>
      <c r="AK6" s="1306"/>
      <c r="AL6" s="1306"/>
      <c r="AM6" s="1306"/>
      <c r="AN6" s="1306"/>
      <c r="AO6" s="1306"/>
      <c r="AP6" s="1306"/>
      <c r="AQ6" s="1307"/>
    </row>
    <row r="7" spans="1:43" s="426" customFormat="1" ht="39" customHeight="1">
      <c r="A7" s="1314"/>
      <c r="B7" s="1316"/>
      <c r="C7" s="1318"/>
      <c r="D7" s="1304"/>
      <c r="E7" s="1310"/>
      <c r="F7" s="1311"/>
      <c r="G7" s="1311"/>
      <c r="H7" s="1300" t="s">
        <v>17</v>
      </c>
      <c r="I7" s="1300"/>
      <c r="J7" s="1300"/>
      <c r="K7" s="1300" t="s">
        <v>18</v>
      </c>
      <c r="L7" s="1300"/>
      <c r="M7" s="1300"/>
      <c r="N7" s="1300" t="s">
        <v>22</v>
      </c>
      <c r="O7" s="1300"/>
      <c r="P7" s="1300"/>
      <c r="Q7" s="1300" t="s">
        <v>24</v>
      </c>
      <c r="R7" s="1300"/>
      <c r="S7" s="1300"/>
      <c r="T7" s="1300" t="s">
        <v>25</v>
      </c>
      <c r="U7" s="1300"/>
      <c r="V7" s="1300"/>
      <c r="W7" s="1300" t="s">
        <v>26</v>
      </c>
      <c r="X7" s="1300"/>
      <c r="Y7" s="1300"/>
      <c r="Z7" s="1300" t="s">
        <v>28</v>
      </c>
      <c r="AA7" s="1300"/>
      <c r="AB7" s="1300"/>
      <c r="AC7" s="1300" t="s">
        <v>29</v>
      </c>
      <c r="AD7" s="1300"/>
      <c r="AE7" s="1300"/>
      <c r="AF7" s="1300" t="s">
        <v>30</v>
      </c>
      <c r="AG7" s="1300"/>
      <c r="AH7" s="1300"/>
      <c r="AI7" s="1300" t="s">
        <v>32</v>
      </c>
      <c r="AJ7" s="1300"/>
      <c r="AK7" s="1300"/>
      <c r="AL7" s="1300" t="s">
        <v>33</v>
      </c>
      <c r="AM7" s="1300"/>
      <c r="AN7" s="1300"/>
      <c r="AO7" s="1300" t="s">
        <v>34</v>
      </c>
      <c r="AP7" s="1300"/>
      <c r="AQ7" s="1301"/>
    </row>
    <row r="8" spans="1:43" s="431" customFormat="1" ht="27" thickBot="1">
      <c r="A8" s="427"/>
      <c r="B8" s="438"/>
      <c r="C8" s="428"/>
      <c r="D8" s="428"/>
      <c r="E8" s="429" t="s">
        <v>20</v>
      </c>
      <c r="F8" s="429" t="s">
        <v>21</v>
      </c>
      <c r="G8" s="429" t="s">
        <v>19</v>
      </c>
      <c r="H8" s="429" t="s">
        <v>20</v>
      </c>
      <c r="I8" s="429" t="s">
        <v>21</v>
      </c>
      <c r="J8" s="429" t="s">
        <v>19</v>
      </c>
      <c r="K8" s="429" t="s">
        <v>20</v>
      </c>
      <c r="L8" s="429" t="s">
        <v>21</v>
      </c>
      <c r="M8" s="429" t="s">
        <v>19</v>
      </c>
      <c r="N8" s="429" t="s">
        <v>20</v>
      </c>
      <c r="O8" s="429" t="s">
        <v>21</v>
      </c>
      <c r="P8" s="429" t="s">
        <v>19</v>
      </c>
      <c r="Q8" s="429" t="s">
        <v>20</v>
      </c>
      <c r="R8" s="429" t="s">
        <v>21</v>
      </c>
      <c r="S8" s="429" t="s">
        <v>19</v>
      </c>
      <c r="T8" s="429" t="s">
        <v>20</v>
      </c>
      <c r="U8" s="429" t="s">
        <v>21</v>
      </c>
      <c r="V8" s="429" t="s">
        <v>19</v>
      </c>
      <c r="W8" s="429" t="s">
        <v>20</v>
      </c>
      <c r="X8" s="429" t="s">
        <v>21</v>
      </c>
      <c r="Y8" s="429" t="s">
        <v>19</v>
      </c>
      <c r="Z8" s="429" t="s">
        <v>20</v>
      </c>
      <c r="AA8" s="429" t="s">
        <v>21</v>
      </c>
      <c r="AB8" s="429" t="s">
        <v>19</v>
      </c>
      <c r="AC8" s="429" t="s">
        <v>20</v>
      </c>
      <c r="AD8" s="429" t="s">
        <v>21</v>
      </c>
      <c r="AE8" s="429" t="s">
        <v>19</v>
      </c>
      <c r="AF8" s="429" t="s">
        <v>20</v>
      </c>
      <c r="AG8" s="429" t="s">
        <v>21</v>
      </c>
      <c r="AH8" s="429" t="s">
        <v>19</v>
      </c>
      <c r="AI8" s="429" t="s">
        <v>20</v>
      </c>
      <c r="AJ8" s="429" t="s">
        <v>21</v>
      </c>
      <c r="AK8" s="429" t="s">
        <v>19</v>
      </c>
      <c r="AL8" s="429" t="s">
        <v>20</v>
      </c>
      <c r="AM8" s="429" t="s">
        <v>21</v>
      </c>
      <c r="AN8" s="429" t="s">
        <v>19</v>
      </c>
      <c r="AO8" s="429" t="s">
        <v>20</v>
      </c>
      <c r="AP8" s="429" t="s">
        <v>21</v>
      </c>
      <c r="AQ8" s="430" t="s">
        <v>19</v>
      </c>
    </row>
    <row r="9" spans="1:43" s="36" customFormat="1" ht="12.75" customHeight="1">
      <c r="A9" s="1297" t="s">
        <v>257</v>
      </c>
      <c r="B9" s="1297"/>
      <c r="C9" s="1297"/>
      <c r="D9" s="1297"/>
      <c r="E9" s="1297"/>
      <c r="F9" s="1297"/>
      <c r="G9" s="1297"/>
      <c r="H9" s="1297"/>
      <c r="I9" s="1297"/>
      <c r="J9" s="1297"/>
      <c r="K9" s="1297"/>
      <c r="L9" s="1297"/>
      <c r="M9" s="1297"/>
      <c r="N9" s="1297"/>
      <c r="O9" s="1297"/>
      <c r="P9" s="1297"/>
      <c r="Q9" s="1297"/>
      <c r="R9" s="1297"/>
      <c r="S9" s="1297"/>
      <c r="T9" s="1297"/>
      <c r="U9" s="1297"/>
      <c r="V9" s="1297"/>
      <c r="W9" s="1297"/>
      <c r="X9" s="1297"/>
      <c r="Y9" s="1297"/>
      <c r="Z9" s="1297"/>
      <c r="AA9" s="1297"/>
      <c r="AB9" s="1297"/>
      <c r="AC9" s="1297"/>
      <c r="AD9" s="1297"/>
      <c r="AE9" s="1297"/>
      <c r="AF9" s="1297"/>
      <c r="AG9" s="1297"/>
      <c r="AH9" s="1297"/>
      <c r="AI9" s="1297"/>
      <c r="AJ9" s="1297"/>
      <c r="AK9" s="1297"/>
      <c r="AL9" s="1297"/>
      <c r="AM9" s="1297"/>
      <c r="AN9" s="1297"/>
      <c r="AO9" s="1297"/>
      <c r="AP9" s="1297"/>
      <c r="AQ9" s="1297"/>
    </row>
    <row r="10" spans="1:43" s="36" customFormat="1" ht="61.5" customHeight="1">
      <c r="A10" s="130">
        <v>1</v>
      </c>
      <c r="B10" s="439" t="s">
        <v>313</v>
      </c>
      <c r="C10" s="432">
        <v>17</v>
      </c>
      <c r="D10" s="433">
        <v>30</v>
      </c>
      <c r="E10" s="433">
        <v>38</v>
      </c>
      <c r="F10" s="434">
        <v>0</v>
      </c>
      <c r="G10" s="435">
        <v>0</v>
      </c>
      <c r="H10" s="433"/>
      <c r="I10" s="433"/>
      <c r="J10" s="433"/>
      <c r="K10" s="433"/>
      <c r="L10" s="433"/>
      <c r="M10" s="433"/>
      <c r="N10" s="433"/>
      <c r="O10" s="433"/>
      <c r="P10" s="433"/>
      <c r="Q10" s="433">
        <v>46</v>
      </c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</row>
    <row r="11" spans="1:43" s="36" customFormat="1" ht="48" customHeight="1">
      <c r="A11" s="102">
        <v>2</v>
      </c>
      <c r="B11" s="440" t="s">
        <v>314</v>
      </c>
      <c r="C11" s="37">
        <v>68</v>
      </c>
      <c r="D11" s="38">
        <v>79</v>
      </c>
      <c r="E11" s="38">
        <v>79</v>
      </c>
      <c r="F11" s="124">
        <v>0</v>
      </c>
      <c r="G11" s="126">
        <v>0</v>
      </c>
      <c r="H11" s="38"/>
      <c r="I11" s="38"/>
      <c r="J11" s="38"/>
      <c r="K11" s="38"/>
      <c r="L11" s="38"/>
      <c r="M11" s="445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>
        <v>95</v>
      </c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s="36" customFormat="1" ht="39.75" customHeight="1">
      <c r="A12" s="102">
        <v>3</v>
      </c>
      <c r="B12" s="440" t="s">
        <v>315</v>
      </c>
      <c r="C12" s="37">
        <v>0</v>
      </c>
      <c r="D12" s="38">
        <v>8</v>
      </c>
      <c r="E12" s="38">
        <v>8</v>
      </c>
      <c r="F12" s="124">
        <v>0</v>
      </c>
      <c r="G12" s="126">
        <v>0</v>
      </c>
      <c r="H12" s="38"/>
      <c r="I12" s="38"/>
      <c r="J12" s="38"/>
      <c r="K12" s="38"/>
      <c r="L12" s="38"/>
      <c r="M12" s="445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>
        <v>8</v>
      </c>
      <c r="AP12" s="38"/>
      <c r="AQ12" s="38"/>
    </row>
    <row r="13" spans="1:43" s="36" customFormat="1" ht="76.5" customHeight="1">
      <c r="A13" s="102">
        <v>4</v>
      </c>
      <c r="B13" s="440" t="s">
        <v>316</v>
      </c>
      <c r="C13" s="37">
        <v>20</v>
      </c>
      <c r="D13" s="38">
        <v>25</v>
      </c>
      <c r="E13" s="38">
        <v>25</v>
      </c>
      <c r="F13" s="124">
        <v>0</v>
      </c>
      <c r="G13" s="126">
        <v>0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>
        <v>25</v>
      </c>
      <c r="AP13" s="38"/>
      <c r="AQ13" s="38"/>
    </row>
    <row r="14" spans="1:43" s="36" customFormat="1" ht="133.5" customHeight="1">
      <c r="A14" s="102">
        <v>5</v>
      </c>
      <c r="B14" s="436" t="s">
        <v>317</v>
      </c>
      <c r="C14" s="37">
        <v>12</v>
      </c>
      <c r="D14" s="38">
        <v>12</v>
      </c>
      <c r="E14" s="38">
        <v>22</v>
      </c>
      <c r="F14" s="124">
        <v>0</v>
      </c>
      <c r="G14" s="126">
        <v>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s="36" customFormat="1" ht="96" customHeight="1">
      <c r="A15" s="102">
        <v>6</v>
      </c>
      <c r="B15" s="440" t="s">
        <v>318</v>
      </c>
      <c r="C15" s="37">
        <v>236</v>
      </c>
      <c r="D15" s="38">
        <v>536</v>
      </c>
      <c r="E15" s="38">
        <v>686</v>
      </c>
      <c r="F15" s="124">
        <v>0</v>
      </c>
      <c r="G15" s="126">
        <v>0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>
        <v>691</v>
      </c>
      <c r="U15" s="38">
        <v>691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s="36" customFormat="1" ht="78" customHeight="1">
      <c r="A16" s="102">
        <v>7</v>
      </c>
      <c r="B16" s="440" t="s">
        <v>319</v>
      </c>
      <c r="C16" s="37">
        <v>516</v>
      </c>
      <c r="D16" s="38">
        <v>556</v>
      </c>
      <c r="E16" s="38">
        <v>576</v>
      </c>
      <c r="F16" s="124">
        <v>0</v>
      </c>
      <c r="G16" s="126">
        <v>0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>
        <v>46</v>
      </c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71" s="36" customFormat="1" ht="58.5" customHeight="1">
      <c r="A17" s="102">
        <v>8</v>
      </c>
      <c r="B17" s="437" t="s">
        <v>320</v>
      </c>
      <c r="C17" s="37">
        <v>5250</v>
      </c>
      <c r="D17" s="38">
        <v>16650</v>
      </c>
      <c r="E17" s="38">
        <v>19400</v>
      </c>
      <c r="F17" s="124">
        <v>0</v>
      </c>
      <c r="G17" s="126">
        <v>0</v>
      </c>
      <c r="H17" s="38"/>
      <c r="I17" s="38"/>
      <c r="J17" s="38"/>
      <c r="K17" s="38"/>
      <c r="L17" s="38"/>
      <c r="M17" s="38"/>
      <c r="N17" s="38"/>
      <c r="O17" s="38"/>
      <c r="P17" s="38"/>
      <c r="Q17" s="38">
        <v>23350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71" s="36" customFormat="1" ht="41.25" customHeight="1">
      <c r="A18" s="102">
        <v>9</v>
      </c>
      <c r="B18" s="440" t="s">
        <v>321</v>
      </c>
      <c r="C18" s="37">
        <v>41</v>
      </c>
      <c r="D18" s="38">
        <v>96</v>
      </c>
      <c r="E18" s="38">
        <v>124</v>
      </c>
      <c r="F18" s="124">
        <v>0</v>
      </c>
      <c r="G18" s="126">
        <v>0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>
        <v>125</v>
      </c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71" s="36" customFormat="1" ht="54.75" customHeight="1">
      <c r="A19" s="102">
        <v>10</v>
      </c>
      <c r="B19" s="437" t="s">
        <v>322</v>
      </c>
      <c r="C19" s="955">
        <v>4</v>
      </c>
      <c r="D19" s="956">
        <v>12</v>
      </c>
      <c r="E19" s="956">
        <v>14</v>
      </c>
      <c r="F19" s="957">
        <v>0</v>
      </c>
      <c r="G19" s="958">
        <v>0</v>
      </c>
      <c r="H19" s="956"/>
      <c r="I19" s="956"/>
      <c r="J19" s="956"/>
      <c r="K19" s="956"/>
      <c r="L19" s="956"/>
      <c r="M19" s="956"/>
      <c r="N19" s="956"/>
      <c r="O19" s="956"/>
      <c r="P19" s="956"/>
      <c r="Q19" s="956"/>
      <c r="R19" s="956"/>
      <c r="S19" s="956"/>
      <c r="T19" s="956"/>
      <c r="U19" s="956"/>
      <c r="V19" s="956"/>
      <c r="W19" s="956"/>
      <c r="X19" s="956"/>
      <c r="Y19" s="956"/>
      <c r="Z19" s="956"/>
      <c r="AA19" s="956"/>
      <c r="AB19" s="956"/>
      <c r="AC19" s="956"/>
      <c r="AD19" s="956"/>
      <c r="AE19" s="956"/>
      <c r="AF19" s="956"/>
      <c r="AG19" s="956"/>
      <c r="AH19" s="956"/>
      <c r="AI19" s="956"/>
      <c r="AJ19" s="956"/>
      <c r="AK19" s="956"/>
      <c r="AL19" s="956"/>
      <c r="AM19" s="956"/>
      <c r="AN19" s="956"/>
      <c r="AO19" s="956">
        <v>13</v>
      </c>
      <c r="AP19" s="956"/>
      <c r="AQ19" s="956"/>
    </row>
    <row r="20" spans="1:71" s="36" customFormat="1" ht="70.5" customHeight="1">
      <c r="A20" s="954">
        <v>11</v>
      </c>
      <c r="B20" s="446" t="s">
        <v>332</v>
      </c>
      <c r="C20" s="37">
        <v>100</v>
      </c>
      <c r="D20" s="38">
        <v>100</v>
      </c>
      <c r="E20" s="38"/>
      <c r="F20" s="38"/>
      <c r="G20" s="95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>
        <v>100</v>
      </c>
      <c r="AP20" s="38"/>
      <c r="AQ20" s="38"/>
    </row>
    <row r="21" spans="1:71" s="36" customFormat="1" ht="15.75" customHeight="1" thickBot="1">
      <c r="A21" s="1298" t="s">
        <v>258</v>
      </c>
      <c r="B21" s="1299"/>
      <c r="C21" s="1299"/>
      <c r="D21" s="1299"/>
      <c r="E21" s="1299"/>
      <c r="F21" s="1299"/>
      <c r="G21" s="1299"/>
      <c r="H21" s="1299"/>
      <c r="I21" s="1299"/>
      <c r="J21" s="1299"/>
      <c r="K21" s="1299"/>
      <c r="L21" s="1299"/>
      <c r="M21" s="1299"/>
      <c r="N21" s="1299"/>
      <c r="O21" s="1299"/>
      <c r="P21" s="1299"/>
      <c r="Q21" s="1299"/>
      <c r="R21" s="1299"/>
      <c r="S21" s="1299"/>
      <c r="T21" s="1299"/>
      <c r="U21" s="1299"/>
      <c r="V21" s="1299"/>
      <c r="W21" s="1299"/>
      <c r="X21" s="1299"/>
      <c r="Y21" s="1299"/>
      <c r="Z21" s="1299"/>
      <c r="AA21" s="1299"/>
      <c r="AB21" s="1299"/>
      <c r="AC21" s="1299"/>
      <c r="AD21" s="1299"/>
      <c r="AE21" s="1299"/>
      <c r="AF21" s="1299"/>
      <c r="AG21" s="1299"/>
      <c r="AH21" s="1299"/>
      <c r="AI21" s="1299"/>
      <c r="AJ21" s="1299"/>
      <c r="AK21" s="1299"/>
      <c r="AL21" s="1299"/>
      <c r="AM21" s="1299"/>
      <c r="AN21" s="1299"/>
      <c r="AO21" s="1299"/>
      <c r="AP21" s="1299"/>
      <c r="AQ21" s="1299"/>
    </row>
    <row r="22" spans="1:71" s="36" customFormat="1" ht="69" customHeight="1">
      <c r="A22" s="130">
        <v>1</v>
      </c>
      <c r="B22" s="441" t="s">
        <v>323</v>
      </c>
      <c r="C22" s="128">
        <v>100</v>
      </c>
      <c r="D22" s="128">
        <v>100</v>
      </c>
      <c r="E22" s="128">
        <v>100</v>
      </c>
      <c r="F22" s="129">
        <v>0</v>
      </c>
      <c r="G22" s="129">
        <v>0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>
        <v>100</v>
      </c>
      <c r="AP22" s="131"/>
      <c r="AQ22" s="131"/>
    </row>
    <row r="23" spans="1:71" s="36" customFormat="1" ht="66" customHeight="1">
      <c r="A23" s="102">
        <v>2</v>
      </c>
      <c r="B23" s="446" t="s">
        <v>324</v>
      </c>
      <c r="C23" s="103">
        <v>36146</v>
      </c>
      <c r="D23" s="103">
        <v>36146</v>
      </c>
      <c r="E23" s="103">
        <v>36146</v>
      </c>
      <c r="F23" s="125">
        <v>0</v>
      </c>
      <c r="G23" s="125">
        <v>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>
        <v>36175</v>
      </c>
      <c r="AP23" s="38"/>
      <c r="AQ23" s="38"/>
    </row>
    <row r="24" spans="1:71" s="36" customFormat="1" ht="66" customHeight="1">
      <c r="A24" s="1053">
        <v>3</v>
      </c>
      <c r="B24" s="165" t="s">
        <v>363</v>
      </c>
      <c r="C24" s="103">
        <v>0</v>
      </c>
      <c r="D24" s="103">
        <v>0</v>
      </c>
      <c r="E24" s="103">
        <v>0</v>
      </c>
      <c r="F24" s="103"/>
      <c r="G24" s="103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>
        <v>98</v>
      </c>
      <c r="AP24" s="38"/>
      <c r="AQ24" s="38"/>
    </row>
    <row r="25" spans="1:71" s="101" customFormat="1">
      <c r="A25" s="99"/>
      <c r="B25" s="442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</row>
    <row r="26" spans="1:71" s="101" customFormat="1">
      <c r="A26" s="99"/>
      <c r="B26" s="442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</row>
    <row r="27" spans="1:71" s="115" customFormat="1" ht="18">
      <c r="A27" s="1028" t="s">
        <v>367</v>
      </c>
      <c r="B27" s="1054"/>
      <c r="C27" s="105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</row>
    <row r="28" spans="1:71" s="115" customFormat="1" ht="15.6">
      <c r="A28" s="114"/>
      <c r="B28" s="443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</row>
    <row r="29" spans="1:71" s="115" customFormat="1" ht="15.6">
      <c r="A29" s="114"/>
      <c r="B29" s="443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</row>
    <row r="30" spans="1:71" s="109" customFormat="1" ht="14.25" customHeight="1">
      <c r="A30" s="1312" t="s">
        <v>327</v>
      </c>
      <c r="B30" s="1312"/>
      <c r="C30" s="1312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</row>
    <row r="31" spans="1:71" s="109" customFormat="1" ht="15.6">
      <c r="A31" s="117"/>
      <c r="B31" s="444" t="s">
        <v>330</v>
      </c>
      <c r="C31" s="118"/>
      <c r="D31" s="118"/>
      <c r="E31" s="119"/>
      <c r="F31" s="119"/>
      <c r="G31" s="119"/>
      <c r="H31" s="120"/>
      <c r="I31" s="120"/>
      <c r="J31" s="120"/>
      <c r="K31" s="120"/>
      <c r="L31" s="120"/>
      <c r="M31" s="120"/>
      <c r="N31" s="120"/>
      <c r="O31" s="120"/>
      <c r="P31" s="120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18"/>
      <c r="BK31" s="118"/>
      <c r="BL31" s="118"/>
      <c r="BM31" s="121"/>
      <c r="BN31" s="121"/>
      <c r="BO31" s="121"/>
    </row>
    <row r="32" spans="1:71" s="36" customFormat="1">
      <c r="A32" s="110"/>
      <c r="B32" s="146"/>
    </row>
  </sheetData>
  <mergeCells count="24">
    <mergeCell ref="T7:V7"/>
    <mergeCell ref="W7:Y7"/>
    <mergeCell ref="Z7:AB7"/>
    <mergeCell ref="E6:G7"/>
    <mergeCell ref="A30:C30"/>
    <mergeCell ref="A6:A7"/>
    <mergeCell ref="B6:B7"/>
    <mergeCell ref="C6:C7"/>
    <mergeCell ref="AF1:AN1"/>
    <mergeCell ref="A9:AQ9"/>
    <mergeCell ref="A21:AQ21"/>
    <mergeCell ref="AC7:AE7"/>
    <mergeCell ref="AF7:AH7"/>
    <mergeCell ref="AI7:AK7"/>
    <mergeCell ref="AL7:AN7"/>
    <mergeCell ref="AO7:AQ7"/>
    <mergeCell ref="A4:XFD4"/>
    <mergeCell ref="B3:AL3"/>
    <mergeCell ref="D6:D7"/>
    <mergeCell ref="H6:AQ6"/>
    <mergeCell ref="H7:J7"/>
    <mergeCell ref="K7:M7"/>
    <mergeCell ref="N7:P7"/>
    <mergeCell ref="Q7:S7"/>
  </mergeCells>
  <pageMargins left="0.59055118110236227" right="0.59055118110236227" top="0.98425196850393704" bottom="0.59055118110236227" header="0" footer="0"/>
  <pageSetup paperSize="9" scale="45" fitToHeight="0" orientation="landscape" r:id="rId1"/>
  <headerFooter>
    <oddFooter>&amp;C&amp;"Times New Roman,обычный"&amp;8Страница  &amp;P из &amp;N</oddFooter>
  </headerFooter>
  <rowBreaks count="1" manualBreakCount="1">
    <brk id="20" max="4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0"/>
  <sheetViews>
    <sheetView view="pageBreakPreview" topLeftCell="A8" zoomScaleSheetLayoutView="100" workbookViewId="0">
      <selection activeCell="C9" sqref="C9"/>
    </sheetView>
  </sheetViews>
  <sheetFormatPr defaultRowHeight="18"/>
  <cols>
    <col min="1" max="1" width="4" style="147" customWidth="1"/>
    <col min="2" max="2" width="55.6640625" style="123" customWidth="1"/>
    <col min="3" max="3" width="113.88671875" style="161" customWidth="1"/>
    <col min="4" max="246" width="9.109375" style="123"/>
    <col min="247" max="247" width="4" style="123" customWidth="1"/>
    <col min="248" max="248" width="69" style="123" customWidth="1"/>
    <col min="249" max="249" width="66.5546875" style="123" customWidth="1"/>
    <col min="250" max="502" width="9.109375" style="123"/>
    <col min="503" max="503" width="4" style="123" customWidth="1"/>
    <col min="504" max="504" width="69" style="123" customWidth="1"/>
    <col min="505" max="505" width="66.5546875" style="123" customWidth="1"/>
    <col min="506" max="758" width="9.109375" style="123"/>
    <col min="759" max="759" width="4" style="123" customWidth="1"/>
    <col min="760" max="760" width="69" style="123" customWidth="1"/>
    <col min="761" max="761" width="66.5546875" style="123" customWidth="1"/>
    <col min="762" max="1014" width="9.109375" style="123"/>
    <col min="1015" max="1015" width="4" style="123" customWidth="1"/>
    <col min="1016" max="1016" width="69" style="123" customWidth="1"/>
    <col min="1017" max="1017" width="66.5546875" style="123" customWidth="1"/>
    <col min="1018" max="1270" width="9.109375" style="123"/>
    <col min="1271" max="1271" width="4" style="123" customWidth="1"/>
    <col min="1272" max="1272" width="69" style="123" customWidth="1"/>
    <col min="1273" max="1273" width="66.5546875" style="123" customWidth="1"/>
    <col min="1274" max="1526" width="9.109375" style="123"/>
    <col min="1527" max="1527" width="4" style="123" customWidth="1"/>
    <col min="1528" max="1528" width="69" style="123" customWidth="1"/>
    <col min="1529" max="1529" width="66.5546875" style="123" customWidth="1"/>
    <col min="1530" max="1782" width="9.109375" style="123"/>
    <col min="1783" max="1783" width="4" style="123" customWidth="1"/>
    <col min="1784" max="1784" width="69" style="123" customWidth="1"/>
    <col min="1785" max="1785" width="66.5546875" style="123" customWidth="1"/>
    <col min="1786" max="2038" width="9.109375" style="123"/>
    <col min="2039" max="2039" width="4" style="123" customWidth="1"/>
    <col min="2040" max="2040" width="69" style="123" customWidth="1"/>
    <col min="2041" max="2041" width="66.5546875" style="123" customWidth="1"/>
    <col min="2042" max="2294" width="9.109375" style="123"/>
    <col min="2295" max="2295" width="4" style="123" customWidth="1"/>
    <col min="2296" max="2296" width="69" style="123" customWidth="1"/>
    <col min="2297" max="2297" width="66.5546875" style="123" customWidth="1"/>
    <col min="2298" max="2550" width="9.109375" style="123"/>
    <col min="2551" max="2551" width="4" style="123" customWidth="1"/>
    <col min="2552" max="2552" width="69" style="123" customWidth="1"/>
    <col min="2553" max="2553" width="66.5546875" style="123" customWidth="1"/>
    <col min="2554" max="2806" width="9.109375" style="123"/>
    <col min="2807" max="2807" width="4" style="123" customWidth="1"/>
    <col min="2808" max="2808" width="69" style="123" customWidth="1"/>
    <col min="2809" max="2809" width="66.5546875" style="123" customWidth="1"/>
    <col min="2810" max="3062" width="9.109375" style="123"/>
    <col min="3063" max="3063" width="4" style="123" customWidth="1"/>
    <col min="3064" max="3064" width="69" style="123" customWidth="1"/>
    <col min="3065" max="3065" width="66.5546875" style="123" customWidth="1"/>
    <col min="3066" max="3318" width="9.109375" style="123"/>
    <col min="3319" max="3319" width="4" style="123" customWidth="1"/>
    <col min="3320" max="3320" width="69" style="123" customWidth="1"/>
    <col min="3321" max="3321" width="66.5546875" style="123" customWidth="1"/>
    <col min="3322" max="3574" width="9.109375" style="123"/>
    <col min="3575" max="3575" width="4" style="123" customWidth="1"/>
    <col min="3576" max="3576" width="69" style="123" customWidth="1"/>
    <col min="3577" max="3577" width="66.5546875" style="123" customWidth="1"/>
    <col min="3578" max="3830" width="9.109375" style="123"/>
    <col min="3831" max="3831" width="4" style="123" customWidth="1"/>
    <col min="3832" max="3832" width="69" style="123" customWidth="1"/>
    <col min="3833" max="3833" width="66.5546875" style="123" customWidth="1"/>
    <col min="3834" max="4086" width="9.109375" style="123"/>
    <col min="4087" max="4087" width="4" style="123" customWidth="1"/>
    <col min="4088" max="4088" width="69" style="123" customWidth="1"/>
    <col min="4089" max="4089" width="66.5546875" style="123" customWidth="1"/>
    <col min="4090" max="4342" width="9.109375" style="123"/>
    <col min="4343" max="4343" width="4" style="123" customWidth="1"/>
    <col min="4344" max="4344" width="69" style="123" customWidth="1"/>
    <col min="4345" max="4345" width="66.5546875" style="123" customWidth="1"/>
    <col min="4346" max="4598" width="9.109375" style="123"/>
    <col min="4599" max="4599" width="4" style="123" customWidth="1"/>
    <col min="4600" max="4600" width="69" style="123" customWidth="1"/>
    <col min="4601" max="4601" width="66.5546875" style="123" customWidth="1"/>
    <col min="4602" max="4854" width="9.109375" style="123"/>
    <col min="4855" max="4855" width="4" style="123" customWidth="1"/>
    <col min="4856" max="4856" width="69" style="123" customWidth="1"/>
    <col min="4857" max="4857" width="66.5546875" style="123" customWidth="1"/>
    <col min="4858" max="5110" width="9.109375" style="123"/>
    <col min="5111" max="5111" width="4" style="123" customWidth="1"/>
    <col min="5112" max="5112" width="69" style="123" customWidth="1"/>
    <col min="5113" max="5113" width="66.5546875" style="123" customWidth="1"/>
    <col min="5114" max="5366" width="9.109375" style="123"/>
    <col min="5367" max="5367" width="4" style="123" customWidth="1"/>
    <col min="5368" max="5368" width="69" style="123" customWidth="1"/>
    <col min="5369" max="5369" width="66.5546875" style="123" customWidth="1"/>
    <col min="5370" max="5622" width="9.109375" style="123"/>
    <col min="5623" max="5623" width="4" style="123" customWidth="1"/>
    <col min="5624" max="5624" width="69" style="123" customWidth="1"/>
    <col min="5625" max="5625" width="66.5546875" style="123" customWidth="1"/>
    <col min="5626" max="5878" width="9.109375" style="123"/>
    <col min="5879" max="5879" width="4" style="123" customWidth="1"/>
    <col min="5880" max="5880" width="69" style="123" customWidth="1"/>
    <col min="5881" max="5881" width="66.5546875" style="123" customWidth="1"/>
    <col min="5882" max="6134" width="9.109375" style="123"/>
    <col min="6135" max="6135" width="4" style="123" customWidth="1"/>
    <col min="6136" max="6136" width="69" style="123" customWidth="1"/>
    <col min="6137" max="6137" width="66.5546875" style="123" customWidth="1"/>
    <col min="6138" max="6390" width="9.109375" style="123"/>
    <col min="6391" max="6391" width="4" style="123" customWidth="1"/>
    <col min="6392" max="6392" width="69" style="123" customWidth="1"/>
    <col min="6393" max="6393" width="66.5546875" style="123" customWidth="1"/>
    <col min="6394" max="6646" width="9.109375" style="123"/>
    <col min="6647" max="6647" width="4" style="123" customWidth="1"/>
    <col min="6648" max="6648" width="69" style="123" customWidth="1"/>
    <col min="6649" max="6649" width="66.5546875" style="123" customWidth="1"/>
    <col min="6650" max="6902" width="9.109375" style="123"/>
    <col min="6903" max="6903" width="4" style="123" customWidth="1"/>
    <col min="6904" max="6904" width="69" style="123" customWidth="1"/>
    <col min="6905" max="6905" width="66.5546875" style="123" customWidth="1"/>
    <col min="6906" max="7158" width="9.109375" style="123"/>
    <col min="7159" max="7159" width="4" style="123" customWidth="1"/>
    <col min="7160" max="7160" width="69" style="123" customWidth="1"/>
    <col min="7161" max="7161" width="66.5546875" style="123" customWidth="1"/>
    <col min="7162" max="7414" width="9.109375" style="123"/>
    <col min="7415" max="7415" width="4" style="123" customWidth="1"/>
    <col min="7416" max="7416" width="69" style="123" customWidth="1"/>
    <col min="7417" max="7417" width="66.5546875" style="123" customWidth="1"/>
    <col min="7418" max="7670" width="9.109375" style="123"/>
    <col min="7671" max="7671" width="4" style="123" customWidth="1"/>
    <col min="7672" max="7672" width="69" style="123" customWidth="1"/>
    <col min="7673" max="7673" width="66.5546875" style="123" customWidth="1"/>
    <col min="7674" max="7926" width="9.109375" style="123"/>
    <col min="7927" max="7927" width="4" style="123" customWidth="1"/>
    <col min="7928" max="7928" width="69" style="123" customWidth="1"/>
    <col min="7929" max="7929" width="66.5546875" style="123" customWidth="1"/>
    <col min="7930" max="8182" width="9.109375" style="123"/>
    <col min="8183" max="8183" width="4" style="123" customWidth="1"/>
    <col min="8184" max="8184" width="69" style="123" customWidth="1"/>
    <col min="8185" max="8185" width="66.5546875" style="123" customWidth="1"/>
    <col min="8186" max="8438" width="9.109375" style="123"/>
    <col min="8439" max="8439" width="4" style="123" customWidth="1"/>
    <col min="8440" max="8440" width="69" style="123" customWidth="1"/>
    <col min="8441" max="8441" width="66.5546875" style="123" customWidth="1"/>
    <col min="8442" max="8694" width="9.109375" style="123"/>
    <col min="8695" max="8695" width="4" style="123" customWidth="1"/>
    <col min="8696" max="8696" width="69" style="123" customWidth="1"/>
    <col min="8697" max="8697" width="66.5546875" style="123" customWidth="1"/>
    <col min="8698" max="8950" width="9.109375" style="123"/>
    <col min="8951" max="8951" width="4" style="123" customWidth="1"/>
    <col min="8952" max="8952" width="69" style="123" customWidth="1"/>
    <col min="8953" max="8953" width="66.5546875" style="123" customWidth="1"/>
    <col min="8954" max="9206" width="9.109375" style="123"/>
    <col min="9207" max="9207" width="4" style="123" customWidth="1"/>
    <col min="9208" max="9208" width="69" style="123" customWidth="1"/>
    <col min="9209" max="9209" width="66.5546875" style="123" customWidth="1"/>
    <col min="9210" max="9462" width="9.109375" style="123"/>
    <col min="9463" max="9463" width="4" style="123" customWidth="1"/>
    <col min="9464" max="9464" width="69" style="123" customWidth="1"/>
    <col min="9465" max="9465" width="66.5546875" style="123" customWidth="1"/>
    <col min="9466" max="9718" width="9.109375" style="123"/>
    <col min="9719" max="9719" width="4" style="123" customWidth="1"/>
    <col min="9720" max="9720" width="69" style="123" customWidth="1"/>
    <col min="9721" max="9721" width="66.5546875" style="123" customWidth="1"/>
    <col min="9722" max="9974" width="9.109375" style="123"/>
    <col min="9975" max="9975" width="4" style="123" customWidth="1"/>
    <col min="9976" max="9976" width="69" style="123" customWidth="1"/>
    <col min="9977" max="9977" width="66.5546875" style="123" customWidth="1"/>
    <col min="9978" max="10230" width="9.109375" style="123"/>
    <col min="10231" max="10231" width="4" style="123" customWidth="1"/>
    <col min="10232" max="10232" width="69" style="123" customWidth="1"/>
    <col min="10233" max="10233" width="66.5546875" style="123" customWidth="1"/>
    <col min="10234" max="10486" width="9.109375" style="123"/>
    <col min="10487" max="10487" width="4" style="123" customWidth="1"/>
    <col min="10488" max="10488" width="69" style="123" customWidth="1"/>
    <col min="10489" max="10489" width="66.5546875" style="123" customWidth="1"/>
    <col min="10490" max="10742" width="9.109375" style="123"/>
    <col min="10743" max="10743" width="4" style="123" customWidth="1"/>
    <col min="10744" max="10744" width="69" style="123" customWidth="1"/>
    <col min="10745" max="10745" width="66.5546875" style="123" customWidth="1"/>
    <col min="10746" max="10998" width="9.109375" style="123"/>
    <col min="10999" max="10999" width="4" style="123" customWidth="1"/>
    <col min="11000" max="11000" width="69" style="123" customWidth="1"/>
    <col min="11001" max="11001" width="66.5546875" style="123" customWidth="1"/>
    <col min="11002" max="11254" width="9.109375" style="123"/>
    <col min="11255" max="11255" width="4" style="123" customWidth="1"/>
    <col min="11256" max="11256" width="69" style="123" customWidth="1"/>
    <col min="11257" max="11257" width="66.5546875" style="123" customWidth="1"/>
    <col min="11258" max="11510" width="9.109375" style="123"/>
    <col min="11511" max="11511" width="4" style="123" customWidth="1"/>
    <col min="11512" max="11512" width="69" style="123" customWidth="1"/>
    <col min="11513" max="11513" width="66.5546875" style="123" customWidth="1"/>
    <col min="11514" max="11766" width="9.109375" style="123"/>
    <col min="11767" max="11767" width="4" style="123" customWidth="1"/>
    <col min="11768" max="11768" width="69" style="123" customWidth="1"/>
    <col min="11769" max="11769" width="66.5546875" style="123" customWidth="1"/>
    <col min="11770" max="12022" width="9.109375" style="123"/>
    <col min="12023" max="12023" width="4" style="123" customWidth="1"/>
    <col min="12024" max="12024" width="69" style="123" customWidth="1"/>
    <col min="12025" max="12025" width="66.5546875" style="123" customWidth="1"/>
    <col min="12026" max="12278" width="9.109375" style="123"/>
    <col min="12279" max="12279" width="4" style="123" customWidth="1"/>
    <col min="12280" max="12280" width="69" style="123" customWidth="1"/>
    <col min="12281" max="12281" width="66.5546875" style="123" customWidth="1"/>
    <col min="12282" max="12534" width="9.109375" style="123"/>
    <col min="12535" max="12535" width="4" style="123" customWidth="1"/>
    <col min="12536" max="12536" width="69" style="123" customWidth="1"/>
    <col min="12537" max="12537" width="66.5546875" style="123" customWidth="1"/>
    <col min="12538" max="12790" width="9.109375" style="123"/>
    <col min="12791" max="12791" width="4" style="123" customWidth="1"/>
    <col min="12792" max="12792" width="69" style="123" customWidth="1"/>
    <col min="12793" max="12793" width="66.5546875" style="123" customWidth="1"/>
    <col min="12794" max="13046" width="9.109375" style="123"/>
    <col min="13047" max="13047" width="4" style="123" customWidth="1"/>
    <col min="13048" max="13048" width="69" style="123" customWidth="1"/>
    <col min="13049" max="13049" width="66.5546875" style="123" customWidth="1"/>
    <col min="13050" max="13302" width="9.109375" style="123"/>
    <col min="13303" max="13303" width="4" style="123" customWidth="1"/>
    <col min="13304" max="13304" width="69" style="123" customWidth="1"/>
    <col min="13305" max="13305" width="66.5546875" style="123" customWidth="1"/>
    <col min="13306" max="13558" width="9.109375" style="123"/>
    <col min="13559" max="13559" width="4" style="123" customWidth="1"/>
    <col min="13560" max="13560" width="69" style="123" customWidth="1"/>
    <col min="13561" max="13561" width="66.5546875" style="123" customWidth="1"/>
    <col min="13562" max="13814" width="9.109375" style="123"/>
    <col min="13815" max="13815" width="4" style="123" customWidth="1"/>
    <col min="13816" max="13816" width="69" style="123" customWidth="1"/>
    <col min="13817" max="13817" width="66.5546875" style="123" customWidth="1"/>
    <col min="13818" max="14070" width="9.109375" style="123"/>
    <col min="14071" max="14071" width="4" style="123" customWidth="1"/>
    <col min="14072" max="14072" width="69" style="123" customWidth="1"/>
    <col min="14073" max="14073" width="66.5546875" style="123" customWidth="1"/>
    <col min="14074" max="14326" width="9.109375" style="123"/>
    <col min="14327" max="14327" width="4" style="123" customWidth="1"/>
    <col min="14328" max="14328" width="69" style="123" customWidth="1"/>
    <col min="14329" max="14329" width="66.5546875" style="123" customWidth="1"/>
    <col min="14330" max="14582" width="9.109375" style="123"/>
    <col min="14583" max="14583" width="4" style="123" customWidth="1"/>
    <col min="14584" max="14584" width="69" style="123" customWidth="1"/>
    <col min="14585" max="14585" width="66.5546875" style="123" customWidth="1"/>
    <col min="14586" max="14838" width="9.109375" style="123"/>
    <col min="14839" max="14839" width="4" style="123" customWidth="1"/>
    <col min="14840" max="14840" width="69" style="123" customWidth="1"/>
    <col min="14841" max="14841" width="66.5546875" style="123" customWidth="1"/>
    <col min="14842" max="15094" width="9.109375" style="123"/>
    <col min="15095" max="15095" width="4" style="123" customWidth="1"/>
    <col min="15096" max="15096" width="69" style="123" customWidth="1"/>
    <col min="15097" max="15097" width="66.5546875" style="123" customWidth="1"/>
    <col min="15098" max="15350" width="9.109375" style="123"/>
    <col min="15351" max="15351" width="4" style="123" customWidth="1"/>
    <col min="15352" max="15352" width="69" style="123" customWidth="1"/>
    <col min="15353" max="15353" width="66.5546875" style="123" customWidth="1"/>
    <col min="15354" max="15606" width="9.109375" style="123"/>
    <col min="15607" max="15607" width="4" style="123" customWidth="1"/>
    <col min="15608" max="15608" width="69" style="123" customWidth="1"/>
    <col min="15609" max="15609" width="66.5546875" style="123" customWidth="1"/>
    <col min="15610" max="15862" width="9.109375" style="123"/>
    <col min="15863" max="15863" width="4" style="123" customWidth="1"/>
    <col min="15864" max="15864" width="69" style="123" customWidth="1"/>
    <col min="15865" max="15865" width="66.5546875" style="123" customWidth="1"/>
    <col min="15866" max="16118" width="9.109375" style="123"/>
    <col min="16119" max="16119" width="4" style="123" customWidth="1"/>
    <col min="16120" max="16120" width="69" style="123" customWidth="1"/>
    <col min="16121" max="16121" width="66.5546875" style="123" customWidth="1"/>
    <col min="16122" max="16384" width="9.109375" style="123"/>
  </cols>
  <sheetData>
    <row r="1" spans="1:3">
      <c r="C1" s="148" t="s">
        <v>289</v>
      </c>
    </row>
    <row r="2" spans="1:3" ht="19.5" customHeight="1">
      <c r="C2" s="148"/>
    </row>
    <row r="3" spans="1:3">
      <c r="B3" s="1319" t="s">
        <v>291</v>
      </c>
      <c r="C3" s="1319"/>
    </row>
    <row r="4" spans="1:3" ht="37.5" customHeight="1">
      <c r="A4" s="149"/>
      <c r="B4" s="1329" t="s">
        <v>353</v>
      </c>
      <c r="C4" s="1329"/>
    </row>
    <row r="5" spans="1:3" ht="18.75" customHeight="1">
      <c r="A5" s="150"/>
      <c r="B5" s="1330" t="s">
        <v>290</v>
      </c>
      <c r="C5" s="1330"/>
    </row>
    <row r="6" spans="1:3" ht="57.75" customHeight="1">
      <c r="A6" s="1321" t="s">
        <v>268</v>
      </c>
      <c r="B6" s="1333" t="s">
        <v>283</v>
      </c>
      <c r="C6" s="1331" t="s">
        <v>372</v>
      </c>
    </row>
    <row r="7" spans="1:3" ht="42.75" hidden="1" customHeight="1">
      <c r="A7" s="1327"/>
      <c r="B7" s="1334"/>
      <c r="C7" s="1332"/>
    </row>
    <row r="8" spans="1:3" ht="48" customHeight="1">
      <c r="A8" s="1328"/>
      <c r="B8" s="1334"/>
      <c r="C8" s="166" t="s">
        <v>373</v>
      </c>
    </row>
    <row r="9" spans="1:3" ht="40.5" customHeight="1">
      <c r="A9" s="1008"/>
      <c r="B9" s="1335"/>
      <c r="C9" s="166" t="s">
        <v>374</v>
      </c>
    </row>
    <row r="10" spans="1:3" ht="78">
      <c r="A10" s="167" t="s">
        <v>269</v>
      </c>
      <c r="B10" s="164" t="s">
        <v>270</v>
      </c>
      <c r="C10" s="166" t="s">
        <v>366</v>
      </c>
    </row>
    <row r="11" spans="1:3">
      <c r="A11" s="167" t="s">
        <v>6</v>
      </c>
      <c r="B11" s="164" t="s">
        <v>271</v>
      </c>
      <c r="C11" s="152"/>
    </row>
    <row r="12" spans="1:3" ht="24.75" customHeight="1">
      <c r="A12" s="167" t="s">
        <v>7</v>
      </c>
      <c r="B12" s="164" t="s">
        <v>272</v>
      </c>
      <c r="C12" s="151"/>
    </row>
    <row r="13" spans="1:3" ht="46.8">
      <c r="A13" s="167" t="s">
        <v>8</v>
      </c>
      <c r="B13" s="169" t="s">
        <v>273</v>
      </c>
      <c r="C13" s="151"/>
    </row>
    <row r="14" spans="1:3" ht="31.2">
      <c r="A14" s="168" t="s">
        <v>14</v>
      </c>
      <c r="B14" s="165" t="s">
        <v>294</v>
      </c>
      <c r="C14" s="153"/>
    </row>
    <row r="15" spans="1:3" ht="46.8">
      <c r="A15" s="167" t="s">
        <v>274</v>
      </c>
      <c r="B15" s="166" t="s">
        <v>275</v>
      </c>
      <c r="C15" s="151"/>
    </row>
    <row r="16" spans="1:3" ht="26.25" customHeight="1">
      <c r="A16" s="1320" t="s">
        <v>276</v>
      </c>
      <c r="B16" s="1323" t="s">
        <v>284</v>
      </c>
      <c r="C16" s="151"/>
    </row>
    <row r="17" spans="1:3">
      <c r="A17" s="1321"/>
      <c r="B17" s="1324"/>
      <c r="C17" s="151"/>
    </row>
    <row r="18" spans="1:3">
      <c r="A18" s="1321"/>
      <c r="B18" s="1324"/>
      <c r="C18" s="151"/>
    </row>
    <row r="19" spans="1:3">
      <c r="A19" s="1321"/>
      <c r="B19" s="1325"/>
      <c r="C19" s="154"/>
    </row>
    <row r="20" spans="1:3">
      <c r="A20" s="1322"/>
      <c r="B20" s="166" t="s">
        <v>277</v>
      </c>
      <c r="C20" s="151"/>
    </row>
    <row r="21" spans="1:3">
      <c r="A21" s="155"/>
      <c r="B21" s="156"/>
      <c r="C21" s="157"/>
    </row>
    <row r="22" spans="1:3">
      <c r="A22" s="155"/>
      <c r="B22" s="156"/>
      <c r="C22" s="157"/>
    </row>
    <row r="23" spans="1:3">
      <c r="A23" s="1028" t="s">
        <v>369</v>
      </c>
      <c r="B23" s="1025"/>
      <c r="C23" s="122"/>
    </row>
    <row r="24" spans="1:3">
      <c r="A24" s="144"/>
      <c r="B24" s="158"/>
      <c r="C24" s="158"/>
    </row>
    <row r="25" spans="1:3">
      <c r="A25" s="144"/>
      <c r="B25" s="1326"/>
      <c r="C25" s="1326"/>
    </row>
    <row r="26" spans="1:3">
      <c r="A26" s="142" t="s">
        <v>326</v>
      </c>
      <c r="B26" s="159"/>
      <c r="C26" s="160"/>
    </row>
    <row r="27" spans="1:3">
      <c r="A27" s="113"/>
      <c r="B27" s="123" t="s">
        <v>329</v>
      </c>
    </row>
    <row r="28" spans="1:3">
      <c r="A28" s="113"/>
    </row>
    <row r="29" spans="1:3">
      <c r="A29" s="142"/>
    </row>
    <row r="30" spans="1:3">
      <c r="A30" s="162"/>
    </row>
  </sheetData>
  <mergeCells count="9">
    <mergeCell ref="B3:C3"/>
    <mergeCell ref="A16:A20"/>
    <mergeCell ref="B16:B19"/>
    <mergeCell ref="B25:C25"/>
    <mergeCell ref="A6:A8"/>
    <mergeCell ref="B4:C4"/>
    <mergeCell ref="B5:C5"/>
    <mergeCell ref="C6:C7"/>
    <mergeCell ref="B6:B9"/>
  </mergeCells>
  <pageMargins left="0.98425196850393704" right="0.39370078740157483" top="0.39370078740157483" bottom="0.39370078740157483" header="0" footer="0.31496062992125984"/>
  <pageSetup paperSize="9" scale="73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2017-09-04T12:18:31Z</cp:lastPrinted>
  <dcterms:created xsi:type="dcterms:W3CDTF">2011-05-17T05:04:33Z</dcterms:created>
  <dcterms:modified xsi:type="dcterms:W3CDTF">2017-10-27T05:22:18Z</dcterms:modified>
</cp:coreProperties>
</file>